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620" windowWidth="9330" windowHeight="4785" activeTab="1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Area" localSheetId="1">'表2'!$A$1:$W$55</definedName>
    <definedName name="_xlnm.Print_Area" localSheetId="2">'表3'!$A$1:$G$36</definedName>
  </definedNames>
  <calcPr fullCalcOnLoad="1"/>
</workbook>
</file>

<file path=xl/sharedStrings.xml><?xml version="1.0" encoding="utf-8"?>
<sst xmlns="http://schemas.openxmlformats.org/spreadsheetml/2006/main" count="331" uniqueCount="232">
  <si>
    <t>A</t>
  </si>
  <si>
    <t>B</t>
  </si>
  <si>
    <t>一</t>
  </si>
  <si>
    <t>二</t>
  </si>
  <si>
    <t>三</t>
  </si>
  <si>
    <t>四</t>
  </si>
  <si>
    <t>马克思主义政治经济学原理</t>
  </si>
  <si>
    <t>毛泽东思想概论</t>
  </si>
  <si>
    <t>思想道德修养</t>
  </si>
  <si>
    <t>法律基础</t>
  </si>
  <si>
    <t>体育</t>
  </si>
  <si>
    <t xml:space="preserve">公  共  必  修  课      </t>
  </si>
  <si>
    <r>
      <t>限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</si>
  <si>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专业必修课</t>
  </si>
  <si>
    <t>任意选修课</t>
  </si>
  <si>
    <t>实践性环节</t>
  </si>
  <si>
    <r>
      <t>总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</si>
  <si>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r>
      <t>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</si>
  <si>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总计</t>
  </si>
  <si>
    <r>
      <t>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</si>
  <si>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t>实践性环节</t>
  </si>
  <si>
    <t>学分数</t>
  </si>
  <si>
    <t>学时数</t>
  </si>
  <si>
    <t>%</t>
  </si>
  <si>
    <t>学年</t>
  </si>
  <si>
    <t>类别</t>
  </si>
  <si>
    <r>
      <t>学时</t>
    </r>
    <r>
      <rPr>
        <sz val="12"/>
        <rFont val="Times New Roman"/>
        <family val="1"/>
      </rPr>
      <t xml:space="preserve">A             </t>
    </r>
    <r>
      <rPr>
        <sz val="12"/>
        <rFont val="宋体"/>
        <family val="0"/>
      </rPr>
      <t>学期</t>
    </r>
  </si>
  <si>
    <t>系列</t>
  </si>
  <si>
    <t>总学时</t>
  </si>
  <si>
    <t>学分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</si>
  <si>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</si>
  <si>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</si>
  <si>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</si>
  <si>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</si>
  <si>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*</t>
    </r>
    <r>
      <rPr>
        <sz val="12"/>
        <rFont val="宋体"/>
        <family val="0"/>
      </rPr>
      <t>马克思主义哲学原理</t>
    </r>
  </si>
  <si>
    <r>
      <t>*</t>
    </r>
    <r>
      <rPr>
        <sz val="12"/>
        <rFont val="宋体"/>
        <family val="0"/>
      </rPr>
      <t>邓小平理论概论</t>
    </r>
  </si>
  <si>
    <r>
      <t>*</t>
    </r>
    <r>
      <rPr>
        <sz val="12"/>
        <rFont val="宋体"/>
        <family val="0"/>
      </rPr>
      <t>计算机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</si>
  <si>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非学位课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</si>
  <si>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学位学分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</si>
  <si>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学位学时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</si>
  <si>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非学位学时</t>
    </r>
    <r>
      <rPr>
        <sz val="10"/>
        <rFont val="Times New Roman"/>
        <family val="1"/>
      </rPr>
      <t>)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</si>
  <si>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</si>
  <si>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t>考核方式</t>
  </si>
  <si>
    <t>考试</t>
  </si>
  <si>
    <t>考查</t>
  </si>
  <si>
    <t>√</t>
  </si>
  <si>
    <t>第一、三学期考试，第二、四学期考查</t>
  </si>
  <si>
    <t>大学英语口语</t>
  </si>
  <si>
    <t>毕业论文</t>
  </si>
  <si>
    <t>军事</t>
  </si>
  <si>
    <r>
      <t xml:space="preserve">   </t>
    </r>
    <r>
      <rPr>
        <sz val="12"/>
        <rFont val="宋体"/>
        <family val="0"/>
      </rPr>
      <t>课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学分</t>
    </r>
    <r>
      <rPr>
        <sz val="12"/>
        <rFont val="Times New Roman"/>
        <family val="1"/>
      </rPr>
      <t>B</t>
    </r>
  </si>
  <si>
    <t>课程                    代码</t>
  </si>
  <si>
    <t>0000008</t>
  </si>
  <si>
    <t>0000009</t>
  </si>
  <si>
    <t>0000011</t>
  </si>
  <si>
    <t>0000001</t>
  </si>
  <si>
    <t>0000012</t>
  </si>
  <si>
    <t>0000002</t>
  </si>
  <si>
    <t>0000014</t>
  </si>
  <si>
    <t>0000028</t>
  </si>
  <si>
    <t>0000013</t>
  </si>
  <si>
    <t>0000005</t>
  </si>
  <si>
    <t>0000004</t>
  </si>
  <si>
    <t>限定选修课（学位课）</t>
  </si>
  <si>
    <t>限定选修课（非学位课）</t>
  </si>
  <si>
    <t>表三：限定选修课教学计划表</t>
  </si>
  <si>
    <t>课程代码</t>
  </si>
  <si>
    <t>表四：任意选修课教学计划表</t>
  </si>
  <si>
    <t>表一：各类课程学分数和学时数</t>
  </si>
  <si>
    <r>
      <t>*</t>
    </r>
    <r>
      <rPr>
        <sz val="12"/>
        <rFont val="宋体"/>
        <family val="0"/>
      </rPr>
      <t>大学英语</t>
    </r>
  </si>
  <si>
    <t>模板自行统计用,请勿填写或修改</t>
  </si>
  <si>
    <t>模板自行统计用,请勿填写或修改</t>
  </si>
  <si>
    <t>课程代码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</si>
  <si>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</si>
  <si>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t>总学时</t>
  </si>
  <si>
    <t>学分</t>
  </si>
  <si>
    <t>限定选修课学位课学分</t>
  </si>
  <si>
    <t>限定选修课非学位课学分</t>
  </si>
  <si>
    <t>限定选修课学位课学时</t>
  </si>
  <si>
    <t>限定选修课非学位课学时</t>
  </si>
  <si>
    <t>考核方式</t>
  </si>
  <si>
    <t>考试</t>
  </si>
  <si>
    <t>考查</t>
  </si>
  <si>
    <r>
      <t>表二：四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制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本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科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非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师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范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专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业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教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学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计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划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表</t>
    </r>
    <r>
      <rPr>
        <b/>
        <sz val="20"/>
        <rFont val="黑体"/>
        <family val="0"/>
      </rPr>
      <t>（生环学院非师范专业）</t>
    </r>
  </si>
  <si>
    <t>高等数学</t>
  </si>
  <si>
    <t>物理学及实验</t>
  </si>
  <si>
    <r>
      <t>*</t>
    </r>
    <r>
      <rPr>
        <sz val="12"/>
        <rFont val="宋体"/>
        <family val="0"/>
      </rPr>
      <t>无机化学</t>
    </r>
  </si>
  <si>
    <t>无机化学实验</t>
  </si>
  <si>
    <t>化工制图</t>
  </si>
  <si>
    <r>
      <t>*</t>
    </r>
    <r>
      <rPr>
        <sz val="12"/>
        <rFont val="宋体"/>
        <family val="0"/>
      </rPr>
      <t>分析化学</t>
    </r>
  </si>
  <si>
    <r>
      <t>*</t>
    </r>
    <r>
      <rPr>
        <sz val="12"/>
        <rFont val="宋体"/>
        <family val="0"/>
      </rPr>
      <t>仪器分析</t>
    </r>
  </si>
  <si>
    <t>仪器分析实验</t>
  </si>
  <si>
    <r>
      <t>*</t>
    </r>
    <r>
      <rPr>
        <sz val="12"/>
        <rFont val="宋体"/>
        <family val="0"/>
      </rPr>
      <t>有机化学</t>
    </r>
  </si>
  <si>
    <t>有机化学实验</t>
  </si>
  <si>
    <r>
      <t>*</t>
    </r>
    <r>
      <rPr>
        <sz val="12"/>
        <rFont val="宋体"/>
        <family val="0"/>
      </rPr>
      <t>物理化学</t>
    </r>
  </si>
  <si>
    <t>物理化学实验</t>
  </si>
  <si>
    <r>
      <t>*</t>
    </r>
    <r>
      <rPr>
        <sz val="12"/>
        <rFont val="宋体"/>
        <family val="0"/>
      </rPr>
      <t>化工基础（含实验）</t>
    </r>
  </si>
  <si>
    <t>专业选修课</t>
  </si>
  <si>
    <t>生产见习</t>
  </si>
  <si>
    <r>
      <t>2</t>
    </r>
    <r>
      <rPr>
        <sz val="12"/>
        <rFont val="宋体"/>
        <family val="0"/>
      </rPr>
      <t>周</t>
    </r>
  </si>
  <si>
    <r>
      <t>8</t>
    </r>
    <r>
      <rPr>
        <sz val="12"/>
        <rFont val="宋体"/>
        <family val="0"/>
      </rPr>
      <t>周</t>
    </r>
  </si>
  <si>
    <t>生产实习</t>
  </si>
  <si>
    <r>
      <t>12</t>
    </r>
    <r>
      <rPr>
        <sz val="10"/>
        <rFont val="宋体"/>
        <family val="0"/>
      </rPr>
      <t>周</t>
    </r>
  </si>
  <si>
    <t>*Applied chemistry</t>
  </si>
  <si>
    <r>
      <t>*</t>
    </r>
    <r>
      <rPr>
        <sz val="12"/>
        <rFont val="宋体"/>
        <family val="0"/>
      </rPr>
      <t>分析化学实验</t>
    </r>
  </si>
  <si>
    <t>专业外语</t>
  </si>
  <si>
    <t>生物化学</t>
  </si>
  <si>
    <t>高分子化学</t>
  </si>
  <si>
    <t>无机合成技术</t>
  </si>
  <si>
    <t>有机合成技术</t>
  </si>
  <si>
    <t>化学文献及查阅方法</t>
  </si>
  <si>
    <t>现代商品学概论</t>
  </si>
  <si>
    <t>商品检验学</t>
  </si>
  <si>
    <t>商品理化检验</t>
  </si>
  <si>
    <t>商品法规</t>
  </si>
  <si>
    <r>
      <t>质量管理学与</t>
    </r>
    <r>
      <rPr>
        <sz val="10"/>
        <rFont val="Times New Roman"/>
        <family val="1"/>
      </rPr>
      <t>ISO9000</t>
    </r>
  </si>
  <si>
    <r>
      <t>现代分析技术（含实验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学时）</t>
    </r>
  </si>
  <si>
    <t>综合化学实验</t>
  </si>
  <si>
    <t>进出口贸易实务</t>
  </si>
  <si>
    <t>环境科学与工程专业外语</t>
  </si>
  <si>
    <t>环境微生物学</t>
  </si>
  <si>
    <t>环境化学</t>
  </si>
  <si>
    <t>水污染控制工程</t>
  </si>
  <si>
    <t>大气污染控制工程</t>
  </si>
  <si>
    <t>固体废物处理与利用</t>
  </si>
  <si>
    <t>噪声污染控制工程</t>
  </si>
  <si>
    <t>环境监测</t>
  </si>
  <si>
    <t>环境监测实验</t>
  </si>
  <si>
    <t>环境影响评价</t>
  </si>
  <si>
    <t>商品检验</t>
  </si>
  <si>
    <t>环境监测与治理</t>
  </si>
  <si>
    <t>分离技术</t>
  </si>
  <si>
    <t>化学与生命</t>
  </si>
  <si>
    <t>应用电化学</t>
  </si>
  <si>
    <t>精细化工</t>
  </si>
  <si>
    <t>波谱学原理</t>
  </si>
  <si>
    <t>计算机与化工自动化</t>
  </si>
  <si>
    <t>食品营养与保健</t>
  </si>
  <si>
    <t>企业管理</t>
  </si>
  <si>
    <t>日用品化学</t>
  </si>
  <si>
    <t>化工腐蚀与防护</t>
  </si>
  <si>
    <t>绿色化学</t>
  </si>
  <si>
    <t>环境化学</t>
  </si>
  <si>
    <t>环境法规</t>
  </si>
  <si>
    <t>环境微生物学</t>
  </si>
  <si>
    <t>生物化学</t>
  </si>
  <si>
    <t>现代商品学概论</t>
  </si>
  <si>
    <t>进出口贸易实务</t>
  </si>
  <si>
    <t>计算机化工自动化</t>
  </si>
  <si>
    <t>商品检验</t>
  </si>
  <si>
    <t>1410710</t>
  </si>
  <si>
    <t>1410711</t>
  </si>
  <si>
    <t>1410712</t>
  </si>
  <si>
    <t>1410713</t>
  </si>
  <si>
    <t>1410714</t>
  </si>
  <si>
    <t>1410715</t>
  </si>
  <si>
    <t>1410716</t>
  </si>
  <si>
    <t>1410717</t>
  </si>
  <si>
    <t>1410718</t>
  </si>
  <si>
    <t>1410719</t>
  </si>
  <si>
    <t>1410720</t>
  </si>
  <si>
    <t>1410721</t>
  </si>
  <si>
    <t>1410722</t>
  </si>
  <si>
    <t>1410723</t>
  </si>
  <si>
    <t>1410724</t>
  </si>
  <si>
    <t>1490700</t>
  </si>
  <si>
    <t>1490701</t>
  </si>
  <si>
    <t>1490702</t>
  </si>
  <si>
    <t>1430700</t>
  </si>
  <si>
    <t>1430701</t>
  </si>
  <si>
    <t>1430702</t>
  </si>
  <si>
    <t>1430703</t>
  </si>
  <si>
    <t>1430704</t>
  </si>
  <si>
    <t>1430706</t>
  </si>
  <si>
    <t>1430707</t>
  </si>
  <si>
    <t>1430712</t>
  </si>
  <si>
    <t>1430708</t>
  </si>
  <si>
    <t>1430709</t>
  </si>
  <si>
    <t>1430710</t>
  </si>
  <si>
    <t>1430711</t>
  </si>
  <si>
    <t>1430713</t>
  </si>
  <si>
    <t>1430714</t>
  </si>
  <si>
    <t>1430715</t>
  </si>
  <si>
    <t>1430716</t>
  </si>
  <si>
    <t>1430717</t>
  </si>
  <si>
    <t>1430718</t>
  </si>
  <si>
    <t>1430721</t>
  </si>
  <si>
    <t>1430719</t>
  </si>
  <si>
    <t>1430720</t>
  </si>
  <si>
    <t>1430705</t>
  </si>
  <si>
    <t>1430725</t>
  </si>
  <si>
    <t>1430725</t>
  </si>
  <si>
    <t>1460700</t>
  </si>
  <si>
    <t>1460700</t>
  </si>
  <si>
    <t>1460701</t>
  </si>
  <si>
    <t>1460701</t>
  </si>
  <si>
    <t>1460702</t>
  </si>
  <si>
    <t>1460702</t>
  </si>
  <si>
    <t>1460703</t>
  </si>
  <si>
    <t>1460704</t>
  </si>
  <si>
    <t>1460705</t>
  </si>
  <si>
    <t>1460706</t>
  </si>
  <si>
    <t>1460708</t>
  </si>
  <si>
    <t>1460712</t>
  </si>
  <si>
    <t>1460713</t>
  </si>
  <si>
    <t>1460714</t>
  </si>
  <si>
    <t>1460715</t>
  </si>
  <si>
    <t>1460716</t>
  </si>
  <si>
    <t>1460717</t>
  </si>
  <si>
    <t>1460704</t>
  </si>
  <si>
    <t>1460705</t>
  </si>
  <si>
    <t>1460703</t>
  </si>
  <si>
    <t>1460706</t>
  </si>
  <si>
    <t>1460711</t>
  </si>
  <si>
    <t>1460710</t>
  </si>
  <si>
    <t>1460709</t>
  </si>
  <si>
    <t>综合素质课程</t>
  </si>
  <si>
    <t>综合素质讲座</t>
  </si>
  <si>
    <t>12次</t>
  </si>
  <si>
    <t>1410722</t>
  </si>
  <si>
    <t>1430710</t>
  </si>
  <si>
    <t>课程内实验教学计划表</t>
  </si>
  <si>
    <t>课程代码</t>
  </si>
  <si>
    <t>课程名称</t>
  </si>
  <si>
    <t>类别</t>
  </si>
  <si>
    <t>实验学时</t>
  </si>
  <si>
    <t>化工基础</t>
  </si>
  <si>
    <t>专业必修</t>
  </si>
  <si>
    <t>现代分析技术</t>
  </si>
  <si>
    <t>专业选修</t>
  </si>
  <si>
    <t>1430712</t>
  </si>
  <si>
    <t>环境微生物学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</si>
</sst>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name val="宋体"/>
      <family val="0"/>
    </font>
    <font>
      <sz val="10.5"/>
      <name val="宋体"/>
      <family val="0"/>
    </font>
    <font>
      <sz val="6"/>
      <name val="宋体"/>
      <family val="0"/>
    </font>
    <font>
      <b/>
      <sz val="20"/>
      <name val="黑体"/>
      <family val="0"/>
    </font>
    <font>
      <sz val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" xfId="0" applyNumberFormat="1" applyBorder="1" applyAlignment="1" quotePrefix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13" fillId="0" borderId="16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vertical="center" wrapText="1"/>
    </xf>
    <xf numFmtId="0" fontId="15" fillId="0" borderId="0" xfId="16" applyFont="1" applyBorder="1" applyAlignment="1">
      <alignment horizontal="center" vertical="center"/>
      <protection/>
    </xf>
    <xf numFmtId="0" fontId="0" fillId="0" borderId="0" xfId="16" applyAlignment="1">
      <alignment horizontal="center" vertical="center"/>
      <protection/>
    </xf>
    <xf numFmtId="49" fontId="0" fillId="0" borderId="1" xfId="16" applyNumberForma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49" fontId="0" fillId="0" borderId="1" xfId="16" applyNumberFormat="1" applyBorder="1" applyAlignment="1" quotePrefix="1">
      <alignment horizontal="left" vertical="center" wrapText="1"/>
      <protection/>
    </xf>
    <xf numFmtId="0" fontId="0" fillId="0" borderId="1" xfId="16" applyBorder="1" applyAlignment="1">
      <alignment horizontal="left" vertical="center"/>
      <protection/>
    </xf>
    <xf numFmtId="0" fontId="0" fillId="0" borderId="1" xfId="16" applyBorder="1" applyAlignment="1">
      <alignment horizontal="center" vertical="center"/>
      <protection/>
    </xf>
    <xf numFmtId="49" fontId="0" fillId="0" borderId="1" xfId="16" applyNumberFormat="1" applyBorder="1" applyAlignment="1" quotePrefix="1">
      <alignment horizontal="left" wrapText="1"/>
      <protection/>
    </xf>
    <xf numFmtId="49" fontId="0" fillId="0" borderId="0" xfId="16" applyNumberFormat="1" applyAlignment="1">
      <alignment horizontal="center" vertical="center"/>
      <protection/>
    </xf>
  </cellXfs>
  <cellStyles count="7">
    <cellStyle name="Normal" xfId="0"/>
    <cellStyle name="Percent" xfId="15"/>
    <cellStyle name="常规_应用化学课程内实验教学计划表(1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9050" y="647700"/>
          <a:ext cx="2628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180975</xdr:rowOff>
    </xdr:from>
    <xdr:to>
      <xdr:col>3</xdr:col>
      <xdr:colOff>0</xdr:colOff>
      <xdr:row>3</xdr:row>
      <xdr:rowOff>238125</xdr:rowOff>
    </xdr:to>
    <xdr:sp>
      <xdr:nvSpPr>
        <xdr:cNvPr id="2" name="Line 11"/>
        <xdr:cNvSpPr>
          <a:spLocks/>
        </xdr:cNvSpPr>
      </xdr:nvSpPr>
      <xdr:spPr>
        <a:xfrm>
          <a:off x="19050" y="638175"/>
          <a:ext cx="2628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9525" y="657225"/>
          <a:ext cx="26384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1</xdr:col>
      <xdr:colOff>0</xdr:colOff>
      <xdr:row>4</xdr:row>
      <xdr:rowOff>409575</xdr:rowOff>
    </xdr:to>
    <xdr:sp>
      <xdr:nvSpPr>
        <xdr:cNvPr id="4" name="AutoShape 13"/>
        <xdr:cNvSpPr>
          <a:spLocks/>
        </xdr:cNvSpPr>
      </xdr:nvSpPr>
      <xdr:spPr>
        <a:xfrm>
          <a:off x="0" y="619125"/>
          <a:ext cx="304800" cy="933450"/>
        </a:xfrm>
        <a:custGeom>
          <a:pathLst>
            <a:path h="98" w="32">
              <a:moveTo>
                <a:pt x="0" y="0"/>
              </a:moveTo>
              <a:lnTo>
                <a:pt x="4" y="10"/>
              </a:lnTo>
              <a:lnTo>
                <a:pt x="32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647700"/>
          <a:ext cx="1066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3" sqref="D13"/>
    </sheetView>
  </sheetViews>
  <sheetFormatPr defaultColWidth="9.00390625" defaultRowHeight="14.25"/>
  <cols>
    <col min="1" max="1" width="22.625" style="0" customWidth="1"/>
  </cols>
  <sheetData>
    <row r="1" spans="1:5" ht="24.75" customHeight="1">
      <c r="A1" s="86" t="s">
        <v>68</v>
      </c>
      <c r="B1" s="86"/>
      <c r="C1" s="86"/>
      <c r="D1" s="86"/>
      <c r="E1" s="86"/>
    </row>
    <row r="2" ht="15" thickBot="1"/>
    <row r="3" spans="1:5" ht="15.75">
      <c r="A3" s="6"/>
      <c r="B3" s="2" t="s">
        <v>21</v>
      </c>
      <c r="C3" s="7" t="s">
        <v>23</v>
      </c>
      <c r="D3" s="2" t="s">
        <v>22</v>
      </c>
      <c r="E3" s="8" t="s">
        <v>23</v>
      </c>
    </row>
    <row r="4" spans="1:5" ht="15.75">
      <c r="A4" s="9" t="s">
        <v>41</v>
      </c>
      <c r="B4" s="1">
        <f>SUM('表2'!Y6:Y16)</f>
        <v>26</v>
      </c>
      <c r="C4" s="10">
        <f aca="true" t="shared" si="0" ref="C4:C11">B4/B$13*100</f>
        <v>16.049382716049383</v>
      </c>
      <c r="D4" s="1">
        <f>SUM('表2'!AA6:AA16)</f>
        <v>576</v>
      </c>
      <c r="E4" s="11">
        <f aca="true" t="shared" si="1" ref="E4:E10">D4/D$13*100</f>
        <v>19.875776397515526</v>
      </c>
    </row>
    <row r="5" spans="1:5" ht="15.75">
      <c r="A5" s="9" t="s">
        <v>31</v>
      </c>
      <c r="B5" s="1">
        <f>SUM('表2'!Z6:Z16)</f>
        <v>13</v>
      </c>
      <c r="C5" s="10">
        <f t="shared" si="0"/>
        <v>8.024691358024691</v>
      </c>
      <c r="D5" s="1">
        <f>SUM('表2'!AB6:AB16)</f>
        <v>378</v>
      </c>
      <c r="E5" s="11">
        <f t="shared" si="1"/>
        <v>13.043478260869565</v>
      </c>
    </row>
    <row r="6" spans="1:5" ht="15.75">
      <c r="A6" s="9" t="s">
        <v>32</v>
      </c>
      <c r="B6" s="1">
        <f>SUM('表2'!Y18:Y40)</f>
        <v>35</v>
      </c>
      <c r="C6" s="10">
        <f t="shared" si="0"/>
        <v>21.604938271604937</v>
      </c>
      <c r="D6" s="1">
        <f>SUM('表2'!AA18:AA40)</f>
        <v>630</v>
      </c>
      <c r="E6" s="11">
        <f t="shared" si="1"/>
        <v>21.73913043478261</v>
      </c>
    </row>
    <row r="7" spans="1:5" ht="15.75">
      <c r="A7" s="9" t="s">
        <v>33</v>
      </c>
      <c r="B7" s="1">
        <f>SUM('表2'!Z18:Z40)</f>
        <v>29</v>
      </c>
      <c r="C7" s="10">
        <f t="shared" si="0"/>
        <v>17.901234567901234</v>
      </c>
      <c r="D7" s="1">
        <f>SUM('表2'!AB18:AB40)</f>
        <v>576</v>
      </c>
      <c r="E7" s="11">
        <f t="shared" si="1"/>
        <v>19.875776397515526</v>
      </c>
    </row>
    <row r="8" spans="1:5" ht="14.25">
      <c r="A8" s="9" t="s">
        <v>63</v>
      </c>
      <c r="B8" s="1">
        <f>SUM('表3'!J5:J14)</f>
        <v>0</v>
      </c>
      <c r="C8" s="10">
        <f t="shared" si="0"/>
        <v>0</v>
      </c>
      <c r="D8" s="1">
        <f>SUM('表3'!L5:L14)</f>
        <v>0</v>
      </c>
      <c r="E8" s="11">
        <f t="shared" si="1"/>
        <v>0</v>
      </c>
    </row>
    <row r="9" spans="1:5" ht="14.25">
      <c r="A9" s="9" t="s">
        <v>64</v>
      </c>
      <c r="B9" s="1">
        <f>SUM('表2'!U41:U47)-B8</f>
        <v>33</v>
      </c>
      <c r="C9" s="10">
        <f t="shared" si="0"/>
        <v>20.37037037037037</v>
      </c>
      <c r="D9" s="1">
        <f>SUM('表2'!T41:T47)-D8</f>
        <v>558</v>
      </c>
      <c r="E9" s="11">
        <f t="shared" si="1"/>
        <v>19.25465838509317</v>
      </c>
    </row>
    <row r="10" spans="1:5" ht="14.25">
      <c r="A10" s="9" t="s">
        <v>14</v>
      </c>
      <c r="B10" s="1">
        <f>'表2'!U48</f>
        <v>10</v>
      </c>
      <c r="C10" s="10">
        <f t="shared" si="0"/>
        <v>6.172839506172839</v>
      </c>
      <c r="D10" s="1">
        <f>'表2'!T48</f>
        <v>180</v>
      </c>
      <c r="E10" s="11">
        <f t="shared" si="1"/>
        <v>6.211180124223603</v>
      </c>
    </row>
    <row r="11" spans="1:5" ht="14.25">
      <c r="A11" s="9" t="s">
        <v>20</v>
      </c>
      <c r="B11" s="1">
        <f>SUM('表2'!U49:U53)</f>
        <v>16</v>
      </c>
      <c r="C11" s="10">
        <f t="shared" si="0"/>
        <v>9.876543209876543</v>
      </c>
      <c r="D11" s="1"/>
      <c r="E11" s="11"/>
    </row>
    <row r="12" spans="1:5" ht="14.25">
      <c r="A12" s="9"/>
      <c r="B12" s="1"/>
      <c r="C12" s="10"/>
      <c r="D12" s="1"/>
      <c r="E12" s="11"/>
    </row>
    <row r="13" spans="1:5" ht="15" thickBot="1">
      <c r="A13" s="12" t="s">
        <v>18</v>
      </c>
      <c r="B13" s="4">
        <f>SUM(B4:B11)</f>
        <v>162</v>
      </c>
      <c r="C13" s="54">
        <f>SUM(C4:C12)</f>
        <v>100</v>
      </c>
      <c r="D13" s="4">
        <f>SUM(D4:D10)</f>
        <v>2898</v>
      </c>
      <c r="E13" s="55">
        <f>SUM(E4:E12)</f>
        <v>100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75" zoomScaleNormal="75" zoomScaleSheetLayoutView="50" workbookViewId="0" topLeftCell="A1">
      <selection activeCell="C47" sqref="C47"/>
    </sheetView>
  </sheetViews>
  <sheetFormatPr defaultColWidth="9.00390625" defaultRowHeight="14.25"/>
  <cols>
    <col min="1" max="1" width="4.00390625" style="20" customWidth="1"/>
    <col min="2" max="2" width="10.00390625" style="39" bestFit="1" customWidth="1"/>
    <col min="3" max="3" width="20.75390625" style="20" customWidth="1"/>
    <col min="4" max="7" width="4.00390625" style="20" customWidth="1"/>
    <col min="8" max="10" width="4.25390625" style="20" customWidth="1"/>
    <col min="11" max="11" width="4.375" style="20" customWidth="1"/>
    <col min="12" max="15" width="4.00390625" style="20" customWidth="1"/>
    <col min="16" max="18" width="4.25390625" style="20" customWidth="1"/>
    <col min="19" max="19" width="4.375" style="20" customWidth="1"/>
    <col min="20" max="20" width="5.625" style="20" customWidth="1"/>
    <col min="21" max="21" width="5.50390625" style="20" customWidth="1"/>
    <col min="22" max="22" width="5.125" style="20" customWidth="1"/>
    <col min="23" max="23" width="4.875" style="20" customWidth="1"/>
    <col min="24" max="25" width="5.50390625" style="20" customWidth="1"/>
    <col min="26" max="27" width="10.25390625" style="20" bestFit="1" customWidth="1"/>
    <col min="28" max="28" width="11.50390625" style="20" bestFit="1" customWidth="1"/>
    <col min="29" max="30" width="5.50390625" style="20" customWidth="1"/>
    <col min="31" max="16384" width="9.00390625" style="20" customWidth="1"/>
  </cols>
  <sheetData>
    <row r="1" spans="1:23" ht="36" customHeight="1">
      <c r="A1" s="87" t="s">
        <v>83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ht="15" thickBot="1"/>
    <row r="3" spans="1:28" ht="19.5" customHeight="1">
      <c r="A3" s="102" t="s">
        <v>25</v>
      </c>
      <c r="B3" s="40"/>
      <c r="C3" s="21" t="s">
        <v>24</v>
      </c>
      <c r="D3" s="95" t="s">
        <v>2</v>
      </c>
      <c r="E3" s="95"/>
      <c r="F3" s="95"/>
      <c r="G3" s="95"/>
      <c r="H3" s="95" t="s">
        <v>3</v>
      </c>
      <c r="I3" s="95"/>
      <c r="J3" s="95"/>
      <c r="K3" s="95"/>
      <c r="L3" s="95" t="s">
        <v>4</v>
      </c>
      <c r="M3" s="95"/>
      <c r="N3" s="95"/>
      <c r="O3" s="95"/>
      <c r="P3" s="95" t="s">
        <v>5</v>
      </c>
      <c r="Q3" s="95"/>
      <c r="R3" s="95"/>
      <c r="S3" s="95"/>
      <c r="T3" s="96" t="s">
        <v>19</v>
      </c>
      <c r="U3" s="96"/>
      <c r="V3" s="88" t="s">
        <v>42</v>
      </c>
      <c r="W3" s="89"/>
      <c r="Y3" s="81" t="s">
        <v>71</v>
      </c>
      <c r="Z3" s="81"/>
      <c r="AA3" s="81"/>
      <c r="AB3" s="81"/>
    </row>
    <row r="4" spans="1:23" ht="19.5" customHeight="1">
      <c r="A4" s="103"/>
      <c r="B4" s="41"/>
      <c r="C4" s="22" t="s">
        <v>26</v>
      </c>
      <c r="D4" s="94">
        <v>1</v>
      </c>
      <c r="E4" s="94"/>
      <c r="F4" s="94">
        <v>2</v>
      </c>
      <c r="G4" s="94"/>
      <c r="H4" s="94">
        <v>3</v>
      </c>
      <c r="I4" s="94"/>
      <c r="J4" s="94">
        <v>4</v>
      </c>
      <c r="K4" s="94"/>
      <c r="L4" s="94">
        <v>5</v>
      </c>
      <c r="M4" s="94"/>
      <c r="N4" s="94">
        <v>6</v>
      </c>
      <c r="O4" s="94"/>
      <c r="P4" s="94">
        <v>7</v>
      </c>
      <c r="Q4" s="94"/>
      <c r="R4" s="94">
        <v>8</v>
      </c>
      <c r="S4" s="94"/>
      <c r="T4" s="97"/>
      <c r="U4" s="97"/>
      <c r="V4" s="90"/>
      <c r="W4" s="91"/>
    </row>
    <row r="5" spans="1:28" ht="33" customHeight="1">
      <c r="A5" s="104"/>
      <c r="B5" s="52" t="s">
        <v>51</v>
      </c>
      <c r="C5" s="37" t="s">
        <v>50</v>
      </c>
      <c r="D5" s="25" t="s">
        <v>0</v>
      </c>
      <c r="E5" s="25" t="s">
        <v>1</v>
      </c>
      <c r="F5" s="25" t="s">
        <v>0</v>
      </c>
      <c r="G5" s="25" t="s">
        <v>1</v>
      </c>
      <c r="H5" s="25" t="s">
        <v>0</v>
      </c>
      <c r="I5" s="25" t="s">
        <v>1</v>
      </c>
      <c r="J5" s="25" t="s">
        <v>0</v>
      </c>
      <c r="K5" s="25" t="s">
        <v>1</v>
      </c>
      <c r="L5" s="25" t="s">
        <v>0</v>
      </c>
      <c r="M5" s="25" t="s">
        <v>1</v>
      </c>
      <c r="N5" s="25" t="s">
        <v>0</v>
      </c>
      <c r="O5" s="25" t="s">
        <v>1</v>
      </c>
      <c r="P5" s="25" t="s">
        <v>0</v>
      </c>
      <c r="Q5" s="25" t="s">
        <v>1</v>
      </c>
      <c r="R5" s="25" t="s">
        <v>0</v>
      </c>
      <c r="S5" s="25" t="s">
        <v>1</v>
      </c>
      <c r="T5" s="25" t="s">
        <v>0</v>
      </c>
      <c r="U5" s="25" t="s">
        <v>1</v>
      </c>
      <c r="V5" s="23" t="s">
        <v>43</v>
      </c>
      <c r="W5" s="24" t="s">
        <v>44</v>
      </c>
      <c r="Y5" s="16" t="s">
        <v>38</v>
      </c>
      <c r="Z5" s="16" t="s">
        <v>37</v>
      </c>
      <c r="AA5" s="16" t="s">
        <v>39</v>
      </c>
      <c r="AB5" s="16" t="s">
        <v>40</v>
      </c>
    </row>
    <row r="6" spans="1:28" ht="14.25" customHeight="1">
      <c r="A6" s="108" t="s">
        <v>11</v>
      </c>
      <c r="B6" s="42" t="s">
        <v>52</v>
      </c>
      <c r="C6" s="26" t="s">
        <v>34</v>
      </c>
      <c r="D6" s="27"/>
      <c r="E6" s="27"/>
      <c r="F6" s="27"/>
      <c r="G6" s="27"/>
      <c r="H6" s="27"/>
      <c r="I6" s="27"/>
      <c r="J6" s="27">
        <v>2</v>
      </c>
      <c r="K6" s="27">
        <v>2</v>
      </c>
      <c r="L6" s="27"/>
      <c r="M6" s="27"/>
      <c r="N6" s="27"/>
      <c r="O6" s="27"/>
      <c r="P6" s="27"/>
      <c r="Q6" s="27"/>
      <c r="R6" s="27"/>
      <c r="S6" s="27"/>
      <c r="T6" s="27">
        <f>(D6+F6+H6+J6+L6+N6+P6+R6)*18</f>
        <v>36</v>
      </c>
      <c r="U6" s="27">
        <f>E6+G6+I6+K6+M6+O6+Q6+S6</f>
        <v>2</v>
      </c>
      <c r="V6" s="28" t="s">
        <v>45</v>
      </c>
      <c r="W6" s="24"/>
      <c r="Y6" s="29">
        <f aca="true" t="shared" si="0" ref="Y6:Y16">IF(LEFT(C6)="*",U6,0)</f>
        <v>2</v>
      </c>
      <c r="Z6" s="29">
        <f>IF(LEFT(C6)&lt;&gt;"*",U6,0)</f>
        <v>0</v>
      </c>
      <c r="AA6" s="29">
        <f>IF(LEFT(C6)="*",T6,0)</f>
        <v>36</v>
      </c>
      <c r="AB6" s="29">
        <f>IF(LEFT(C6)&lt;&gt;"*",T6,0)</f>
        <v>0</v>
      </c>
    </row>
    <row r="7" spans="1:28" ht="27.75" customHeight="1">
      <c r="A7" s="109"/>
      <c r="B7" s="44" t="s">
        <v>53</v>
      </c>
      <c r="C7" s="38" t="s">
        <v>6</v>
      </c>
      <c r="D7" s="27">
        <v>2</v>
      </c>
      <c r="E7" s="27">
        <v>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>
        <f aca="true" t="shared" si="1" ref="T7:T16">(D7+F7+H7+J7+L7+N7+P7+R7)*18</f>
        <v>36</v>
      </c>
      <c r="U7" s="27">
        <f aca="true" t="shared" si="2" ref="U7:U48">E7+G7+I7+K7+M7+O7+Q7+S7</f>
        <v>2</v>
      </c>
      <c r="V7" s="28"/>
      <c r="W7" s="30" t="s">
        <v>45</v>
      </c>
      <c r="Y7" s="29">
        <f t="shared" si="0"/>
        <v>0</v>
      </c>
      <c r="Z7" s="29">
        <f>IF(LEFT(C7)&lt;&gt;"*",U7,0)</f>
        <v>2</v>
      </c>
      <c r="AA7" s="29">
        <f aca="true" t="shared" si="3" ref="AA7:AA40">IF(LEFT(C7)="*",T7,0)</f>
        <v>0</v>
      </c>
      <c r="AB7" s="29">
        <f aca="true" t="shared" si="4" ref="AB7:AB40">IF(LEFT(C7)&lt;&gt;"*",T7,0)</f>
        <v>36</v>
      </c>
    </row>
    <row r="8" spans="1:28" ht="14.25">
      <c r="A8" s="109"/>
      <c r="B8" s="44" t="s">
        <v>54</v>
      </c>
      <c r="C8" s="27" t="s">
        <v>7</v>
      </c>
      <c r="D8" s="27">
        <v>2</v>
      </c>
      <c r="E8" s="27">
        <v>2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>
        <f t="shared" si="1"/>
        <v>36</v>
      </c>
      <c r="U8" s="27">
        <f t="shared" si="2"/>
        <v>2</v>
      </c>
      <c r="V8" s="28"/>
      <c r="W8" s="30" t="s">
        <v>45</v>
      </c>
      <c r="Y8" s="29">
        <f t="shared" si="0"/>
        <v>0</v>
      </c>
      <c r="Z8" s="29">
        <f aca="true" t="shared" si="5" ref="Z8:Z40">IF(LEFT(C8)&lt;&gt;"*",U8,0)</f>
        <v>2</v>
      </c>
      <c r="AA8" s="29">
        <f t="shared" si="3"/>
        <v>0</v>
      </c>
      <c r="AB8" s="29">
        <f t="shared" si="4"/>
        <v>36</v>
      </c>
    </row>
    <row r="9" spans="1:28" ht="15.75">
      <c r="A9" s="109"/>
      <c r="B9" s="44" t="s">
        <v>55</v>
      </c>
      <c r="C9" s="26" t="s">
        <v>35</v>
      </c>
      <c r="D9" s="27"/>
      <c r="E9" s="27"/>
      <c r="F9" s="27"/>
      <c r="G9" s="27"/>
      <c r="H9" s="27">
        <v>2</v>
      </c>
      <c r="I9" s="27">
        <v>2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>
        <f t="shared" si="1"/>
        <v>36</v>
      </c>
      <c r="U9" s="27">
        <f t="shared" si="2"/>
        <v>2</v>
      </c>
      <c r="V9" s="28" t="s">
        <v>45</v>
      </c>
      <c r="W9" s="24"/>
      <c r="Y9" s="29">
        <f t="shared" si="0"/>
        <v>2</v>
      </c>
      <c r="Z9" s="29">
        <f t="shared" si="5"/>
        <v>0</v>
      </c>
      <c r="AA9" s="29">
        <f t="shared" si="3"/>
        <v>36</v>
      </c>
      <c r="AB9" s="29">
        <f t="shared" si="4"/>
        <v>0</v>
      </c>
    </row>
    <row r="10" spans="1:28" ht="14.25">
      <c r="A10" s="109"/>
      <c r="B10" s="44" t="s">
        <v>56</v>
      </c>
      <c r="C10" s="27" t="s">
        <v>8</v>
      </c>
      <c r="D10" s="27"/>
      <c r="E10" s="27"/>
      <c r="F10" s="27">
        <v>2</v>
      </c>
      <c r="G10" s="27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>
        <f t="shared" si="1"/>
        <v>36</v>
      </c>
      <c r="U10" s="27">
        <f t="shared" si="2"/>
        <v>1</v>
      </c>
      <c r="V10" s="28"/>
      <c r="W10" s="30" t="s">
        <v>45</v>
      </c>
      <c r="Y10" s="29">
        <f t="shared" si="0"/>
        <v>0</v>
      </c>
      <c r="Z10" s="29">
        <f t="shared" si="5"/>
        <v>1</v>
      </c>
      <c r="AA10" s="29">
        <f t="shared" si="3"/>
        <v>0</v>
      </c>
      <c r="AB10" s="29">
        <f t="shared" si="4"/>
        <v>36</v>
      </c>
    </row>
    <row r="11" spans="1:28" ht="14.25">
      <c r="A11" s="109"/>
      <c r="B11" s="44" t="s">
        <v>57</v>
      </c>
      <c r="C11" s="27" t="s">
        <v>9</v>
      </c>
      <c r="D11" s="27"/>
      <c r="E11" s="27"/>
      <c r="F11" s="27">
        <v>2</v>
      </c>
      <c r="G11" s="27">
        <v>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f t="shared" si="1"/>
        <v>36</v>
      </c>
      <c r="U11" s="27">
        <f t="shared" si="2"/>
        <v>1</v>
      </c>
      <c r="V11" s="28"/>
      <c r="W11" s="30" t="s">
        <v>45</v>
      </c>
      <c r="Y11" s="29">
        <f t="shared" si="0"/>
        <v>0</v>
      </c>
      <c r="Z11" s="29">
        <f t="shared" si="5"/>
        <v>1</v>
      </c>
      <c r="AA11" s="29">
        <f t="shared" si="3"/>
        <v>0</v>
      </c>
      <c r="AB11" s="29">
        <f t="shared" si="4"/>
        <v>36</v>
      </c>
    </row>
    <row r="12" spans="1:28" ht="15.75" customHeight="1">
      <c r="A12" s="109"/>
      <c r="B12" s="44" t="s">
        <v>58</v>
      </c>
      <c r="C12" s="26" t="s">
        <v>69</v>
      </c>
      <c r="D12" s="27">
        <v>5</v>
      </c>
      <c r="E12" s="27">
        <v>4</v>
      </c>
      <c r="F12" s="27">
        <v>5</v>
      </c>
      <c r="G12" s="27">
        <v>4</v>
      </c>
      <c r="H12" s="27">
        <v>5</v>
      </c>
      <c r="I12" s="27">
        <v>4</v>
      </c>
      <c r="J12" s="27">
        <v>5</v>
      </c>
      <c r="K12" s="27">
        <v>4</v>
      </c>
      <c r="L12" s="27"/>
      <c r="M12" s="27"/>
      <c r="N12" s="27"/>
      <c r="O12" s="27"/>
      <c r="P12" s="27"/>
      <c r="Q12" s="27"/>
      <c r="R12" s="27"/>
      <c r="S12" s="27"/>
      <c r="T12" s="27">
        <f t="shared" si="1"/>
        <v>360</v>
      </c>
      <c r="U12" s="27">
        <f t="shared" si="2"/>
        <v>16</v>
      </c>
      <c r="V12" s="92" t="s">
        <v>46</v>
      </c>
      <c r="W12" s="93"/>
      <c r="Y12" s="29">
        <f t="shared" si="0"/>
        <v>16</v>
      </c>
      <c r="Z12" s="29">
        <f t="shared" si="5"/>
        <v>0</v>
      </c>
      <c r="AA12" s="29">
        <f t="shared" si="3"/>
        <v>360</v>
      </c>
      <c r="AB12" s="29">
        <f t="shared" si="4"/>
        <v>0</v>
      </c>
    </row>
    <row r="13" spans="1:28" ht="14.25" customHeight="1">
      <c r="A13" s="109"/>
      <c r="B13" s="44" t="s">
        <v>59</v>
      </c>
      <c r="C13" s="27" t="s">
        <v>47</v>
      </c>
      <c r="D13" s="27"/>
      <c r="E13" s="27"/>
      <c r="F13" s="27"/>
      <c r="G13" s="27"/>
      <c r="H13" s="27"/>
      <c r="I13" s="27"/>
      <c r="J13" s="27"/>
      <c r="K13" s="27"/>
      <c r="L13" s="27">
        <v>2</v>
      </c>
      <c r="M13" s="27">
        <v>1</v>
      </c>
      <c r="N13" s="27">
        <v>2</v>
      </c>
      <c r="O13" s="27">
        <v>1</v>
      </c>
      <c r="P13" s="27"/>
      <c r="Q13" s="27"/>
      <c r="R13" s="27"/>
      <c r="S13" s="27"/>
      <c r="T13" s="27">
        <v>72</v>
      </c>
      <c r="U13" s="27">
        <v>2</v>
      </c>
      <c r="V13" s="28" t="s">
        <v>45</v>
      </c>
      <c r="W13" s="24"/>
      <c r="Y13" s="29">
        <f t="shared" si="0"/>
        <v>0</v>
      </c>
      <c r="Z13" s="29">
        <f>IF(LEFT(C13)&lt;&gt;"*",U13,0)</f>
        <v>2</v>
      </c>
      <c r="AA13" s="29">
        <f>IF(LEFT(C13)="*",T13,0)</f>
        <v>0</v>
      </c>
      <c r="AB13" s="29">
        <f>IF(LEFT(C13)&lt;&gt;"*",T13,0)</f>
        <v>72</v>
      </c>
    </row>
    <row r="14" spans="1:28" ht="14.25">
      <c r="A14" s="109"/>
      <c r="B14" s="44" t="s">
        <v>60</v>
      </c>
      <c r="C14" s="27" t="s">
        <v>10</v>
      </c>
      <c r="D14" s="27">
        <v>2</v>
      </c>
      <c r="E14" s="27">
        <v>1</v>
      </c>
      <c r="F14" s="27">
        <v>2</v>
      </c>
      <c r="G14" s="27">
        <v>1</v>
      </c>
      <c r="H14" s="27">
        <v>2</v>
      </c>
      <c r="I14" s="27">
        <v>1</v>
      </c>
      <c r="J14" s="27">
        <v>2</v>
      </c>
      <c r="K14" s="27">
        <v>1</v>
      </c>
      <c r="L14" s="27"/>
      <c r="M14" s="27"/>
      <c r="N14" s="27"/>
      <c r="O14" s="27"/>
      <c r="P14" s="27"/>
      <c r="Q14" s="27"/>
      <c r="R14" s="27"/>
      <c r="S14" s="27"/>
      <c r="T14" s="27">
        <f t="shared" si="1"/>
        <v>144</v>
      </c>
      <c r="U14" s="27">
        <f t="shared" si="2"/>
        <v>4</v>
      </c>
      <c r="V14" s="23"/>
      <c r="W14" s="30" t="s">
        <v>45</v>
      </c>
      <c r="Y14" s="29">
        <f t="shared" si="0"/>
        <v>0</v>
      </c>
      <c r="Z14" s="29">
        <f>IF(LEFT(C14)&lt;&gt;"*",U14,0)</f>
        <v>4</v>
      </c>
      <c r="AA14" s="29">
        <f>IF(LEFT(C14)="*",T14,0)</f>
        <v>0</v>
      </c>
      <c r="AB14" s="29">
        <f>IF(LEFT(C14)&lt;&gt;"*",T14,0)</f>
        <v>144</v>
      </c>
    </row>
    <row r="15" spans="1:28" ht="14.25">
      <c r="A15" s="109"/>
      <c r="B15" s="44" t="s">
        <v>61</v>
      </c>
      <c r="C15" s="27" t="s">
        <v>49</v>
      </c>
      <c r="D15" s="27"/>
      <c r="E15" s="27"/>
      <c r="F15" s="27">
        <v>1</v>
      </c>
      <c r="G15" s="27">
        <v>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f>(D15+F15+H15+J15+L15+N15+P15+R15)*18</f>
        <v>18</v>
      </c>
      <c r="U15" s="27">
        <f>E15+G15+I15+K15+M15+O15+Q15+S15</f>
        <v>1</v>
      </c>
      <c r="V15" s="23"/>
      <c r="W15" s="30" t="s">
        <v>45</v>
      </c>
      <c r="Y15" s="29">
        <f t="shared" si="0"/>
        <v>0</v>
      </c>
      <c r="Z15" s="29">
        <f>IF(LEFT(C15)&lt;&gt;"*",U15,0)</f>
        <v>1</v>
      </c>
      <c r="AA15" s="29">
        <f>IF(LEFT(C15)="*",T15,0)</f>
        <v>0</v>
      </c>
      <c r="AB15" s="29">
        <f>IF(LEFT(C15)&lt;&gt;"*",T15,0)</f>
        <v>18</v>
      </c>
    </row>
    <row r="16" spans="1:28" ht="15.75">
      <c r="A16" s="109"/>
      <c r="B16" s="44" t="s">
        <v>62</v>
      </c>
      <c r="C16" s="26" t="s">
        <v>36</v>
      </c>
      <c r="D16" s="27">
        <v>4</v>
      </c>
      <c r="E16" s="27">
        <v>3</v>
      </c>
      <c r="F16" s="27">
        <v>4</v>
      </c>
      <c r="G16" s="27">
        <v>3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>
        <f t="shared" si="1"/>
        <v>144</v>
      </c>
      <c r="U16" s="27">
        <f t="shared" si="2"/>
        <v>6</v>
      </c>
      <c r="V16" s="23"/>
      <c r="W16" s="30" t="s">
        <v>45</v>
      </c>
      <c r="Y16" s="29">
        <f t="shared" si="0"/>
        <v>6</v>
      </c>
      <c r="Z16" s="29">
        <f>IF(LEFT(C16)&lt;&gt;"*",U16,0)</f>
        <v>0</v>
      </c>
      <c r="AA16" s="29">
        <f>IF(LEFT(C16)="*",T16,0)</f>
        <v>144</v>
      </c>
      <c r="AB16" s="29">
        <f>IF(LEFT(C16)&lt;&gt;"*",T16,0)</f>
        <v>0</v>
      </c>
    </row>
    <row r="17" spans="1:28" ht="14.25">
      <c r="A17" s="80"/>
      <c r="B17" s="4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3"/>
      <c r="W17" s="30"/>
      <c r="Y17" s="29"/>
      <c r="Z17" s="29"/>
      <c r="AA17" s="29"/>
      <c r="AB17" s="29"/>
    </row>
    <row r="18" spans="1:28" ht="14.25">
      <c r="A18" s="101" t="s">
        <v>13</v>
      </c>
      <c r="B18" s="44" t="s">
        <v>150</v>
      </c>
      <c r="C18" s="60" t="s">
        <v>84</v>
      </c>
      <c r="D18" s="60">
        <v>4</v>
      </c>
      <c r="E18" s="60">
        <v>4</v>
      </c>
      <c r="F18" s="60">
        <v>4</v>
      </c>
      <c r="G18" s="60">
        <v>4</v>
      </c>
      <c r="H18" s="60"/>
      <c r="I18" s="6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27">
        <f aca="true" t="shared" si="6" ref="T18:T48">(D18+F18+H18+J18+L18+N18+P18+R18)*18</f>
        <v>144</v>
      </c>
      <c r="U18" s="27">
        <f t="shared" si="2"/>
        <v>8</v>
      </c>
      <c r="V18" s="30" t="s">
        <v>45</v>
      </c>
      <c r="W18" s="30"/>
      <c r="Y18" s="20">
        <f>IF(LEFT(C18)="*",U18,0)</f>
        <v>0</v>
      </c>
      <c r="Z18" s="32">
        <f>IF(LEFT(C18)&lt;&gt;"*",U18,0)</f>
        <v>8</v>
      </c>
      <c r="AA18" s="32">
        <f t="shared" si="3"/>
        <v>0</v>
      </c>
      <c r="AB18" s="32">
        <f t="shared" si="4"/>
        <v>144</v>
      </c>
    </row>
    <row r="19" spans="1:28" ht="14.25">
      <c r="A19" s="101"/>
      <c r="B19" s="44" t="s">
        <v>151</v>
      </c>
      <c r="C19" s="60" t="s">
        <v>85</v>
      </c>
      <c r="D19" s="60"/>
      <c r="E19" s="60"/>
      <c r="F19" s="60">
        <v>3</v>
      </c>
      <c r="G19" s="60">
        <v>3</v>
      </c>
      <c r="H19" s="60">
        <v>2</v>
      </c>
      <c r="I19" s="60">
        <v>2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7">
        <f t="shared" si="6"/>
        <v>90</v>
      </c>
      <c r="U19" s="27">
        <f t="shared" si="2"/>
        <v>5</v>
      </c>
      <c r="V19" s="30" t="s">
        <v>45</v>
      </c>
      <c r="W19" s="30"/>
      <c r="Y19" s="20">
        <f aca="true" t="shared" si="7" ref="Y19:Y40">IF(LEFT(C19)="*",U19,0)</f>
        <v>0</v>
      </c>
      <c r="Z19" s="32">
        <f t="shared" si="5"/>
        <v>5</v>
      </c>
      <c r="AA19" s="32">
        <f t="shared" si="3"/>
        <v>0</v>
      </c>
      <c r="AB19" s="32">
        <f t="shared" si="4"/>
        <v>90</v>
      </c>
    </row>
    <row r="20" spans="1:28" ht="15.75">
      <c r="A20" s="101"/>
      <c r="B20" s="44" t="s">
        <v>152</v>
      </c>
      <c r="C20" s="61" t="s">
        <v>86</v>
      </c>
      <c r="D20" s="60">
        <v>3</v>
      </c>
      <c r="E20" s="60">
        <v>3</v>
      </c>
      <c r="F20" s="60">
        <v>3</v>
      </c>
      <c r="G20" s="60">
        <v>3</v>
      </c>
      <c r="H20" s="60"/>
      <c r="I20" s="6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7">
        <f t="shared" si="6"/>
        <v>108</v>
      </c>
      <c r="U20" s="27">
        <f t="shared" si="2"/>
        <v>6</v>
      </c>
      <c r="V20" s="30" t="s">
        <v>45</v>
      </c>
      <c r="W20" s="24"/>
      <c r="Y20" s="20">
        <f t="shared" si="7"/>
        <v>6</v>
      </c>
      <c r="Z20" s="32">
        <f t="shared" si="5"/>
        <v>0</v>
      </c>
      <c r="AA20" s="32">
        <f t="shared" si="3"/>
        <v>108</v>
      </c>
      <c r="AB20" s="32">
        <f t="shared" si="4"/>
        <v>0</v>
      </c>
    </row>
    <row r="21" spans="1:28" ht="14.25">
      <c r="A21" s="101"/>
      <c r="B21" s="44" t="s">
        <v>153</v>
      </c>
      <c r="C21" s="62" t="s">
        <v>87</v>
      </c>
      <c r="D21" s="60">
        <v>2</v>
      </c>
      <c r="E21" s="60">
        <v>2</v>
      </c>
      <c r="F21" s="60">
        <v>2</v>
      </c>
      <c r="G21" s="60">
        <v>2</v>
      </c>
      <c r="H21" s="60"/>
      <c r="I21" s="6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7">
        <f t="shared" si="6"/>
        <v>72</v>
      </c>
      <c r="U21" s="27">
        <f t="shared" si="2"/>
        <v>4</v>
      </c>
      <c r="V21" s="30" t="s">
        <v>45</v>
      </c>
      <c r="W21" s="30"/>
      <c r="Y21" s="20">
        <f t="shared" si="7"/>
        <v>0</v>
      </c>
      <c r="Z21" s="32">
        <f t="shared" si="5"/>
        <v>4</v>
      </c>
      <c r="AA21" s="32">
        <f t="shared" si="3"/>
        <v>0</v>
      </c>
      <c r="AB21" s="32">
        <f t="shared" si="4"/>
        <v>72</v>
      </c>
    </row>
    <row r="22" spans="1:28" ht="14.25">
      <c r="A22" s="101"/>
      <c r="B22" s="44" t="s">
        <v>154</v>
      </c>
      <c r="C22" s="62" t="s">
        <v>88</v>
      </c>
      <c r="D22" s="31"/>
      <c r="E22" s="31"/>
      <c r="F22" s="60"/>
      <c r="G22" s="60"/>
      <c r="H22" s="60">
        <v>2</v>
      </c>
      <c r="I22" s="60">
        <v>2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7">
        <f t="shared" si="6"/>
        <v>36</v>
      </c>
      <c r="U22" s="27">
        <f t="shared" si="2"/>
        <v>2</v>
      </c>
      <c r="V22" s="30" t="s">
        <v>45</v>
      </c>
      <c r="W22" s="30"/>
      <c r="Y22" s="20">
        <f t="shared" si="7"/>
        <v>0</v>
      </c>
      <c r="Z22" s="32">
        <f t="shared" si="5"/>
        <v>2</v>
      </c>
      <c r="AA22" s="32">
        <f t="shared" si="3"/>
        <v>0</v>
      </c>
      <c r="AB22" s="32">
        <f t="shared" si="4"/>
        <v>36</v>
      </c>
    </row>
    <row r="23" spans="1:28" ht="15.75">
      <c r="A23" s="101"/>
      <c r="B23" s="44" t="s">
        <v>155</v>
      </c>
      <c r="C23" s="63" t="s">
        <v>89</v>
      </c>
      <c r="D23" s="31"/>
      <c r="E23" s="31"/>
      <c r="F23" s="60">
        <v>3</v>
      </c>
      <c r="G23" s="60">
        <v>3</v>
      </c>
      <c r="H23" s="60"/>
      <c r="I23" s="6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7">
        <f t="shared" si="6"/>
        <v>54</v>
      </c>
      <c r="U23" s="27">
        <f t="shared" si="2"/>
        <v>3</v>
      </c>
      <c r="V23" s="30" t="s">
        <v>45</v>
      </c>
      <c r="W23" s="30"/>
      <c r="Y23" s="20">
        <f t="shared" si="7"/>
        <v>3</v>
      </c>
      <c r="Z23" s="32">
        <f t="shared" si="5"/>
        <v>0</v>
      </c>
      <c r="AA23" s="32">
        <f t="shared" si="3"/>
        <v>54</v>
      </c>
      <c r="AB23" s="32">
        <f t="shared" si="4"/>
        <v>0</v>
      </c>
    </row>
    <row r="24" spans="1:28" ht="15.75">
      <c r="A24" s="101"/>
      <c r="B24" s="44" t="s">
        <v>156</v>
      </c>
      <c r="C24" s="63" t="s">
        <v>104</v>
      </c>
      <c r="D24" s="31"/>
      <c r="E24" s="31"/>
      <c r="F24" s="60">
        <v>3</v>
      </c>
      <c r="G24" s="60">
        <v>3</v>
      </c>
      <c r="H24" s="60"/>
      <c r="I24" s="6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7">
        <f t="shared" si="6"/>
        <v>54</v>
      </c>
      <c r="U24" s="27">
        <f t="shared" si="2"/>
        <v>3</v>
      </c>
      <c r="V24" s="30" t="s">
        <v>45</v>
      </c>
      <c r="W24" s="33"/>
      <c r="Y24" s="20">
        <f t="shared" si="7"/>
        <v>3</v>
      </c>
      <c r="Z24" s="32">
        <f t="shared" si="5"/>
        <v>0</v>
      </c>
      <c r="AA24" s="32">
        <f t="shared" si="3"/>
        <v>54</v>
      </c>
      <c r="AB24" s="32">
        <f t="shared" si="4"/>
        <v>0</v>
      </c>
    </row>
    <row r="25" spans="1:28" ht="15.75">
      <c r="A25" s="101"/>
      <c r="B25" s="44" t="s">
        <v>157</v>
      </c>
      <c r="C25" s="63" t="s">
        <v>90</v>
      </c>
      <c r="D25" s="31"/>
      <c r="E25" s="31"/>
      <c r="F25" s="31"/>
      <c r="G25" s="31"/>
      <c r="H25" s="60">
        <v>2</v>
      </c>
      <c r="I25" s="60">
        <v>2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7">
        <f t="shared" si="6"/>
        <v>36</v>
      </c>
      <c r="U25" s="27">
        <f t="shared" si="2"/>
        <v>2</v>
      </c>
      <c r="V25" s="30" t="s">
        <v>45</v>
      </c>
      <c r="W25" s="33"/>
      <c r="Y25" s="20">
        <f t="shared" si="7"/>
        <v>2</v>
      </c>
      <c r="Z25" s="32">
        <f t="shared" si="5"/>
        <v>0</v>
      </c>
      <c r="AA25" s="32">
        <f t="shared" si="3"/>
        <v>36</v>
      </c>
      <c r="AB25" s="32">
        <f t="shared" si="4"/>
        <v>0</v>
      </c>
    </row>
    <row r="26" spans="1:28" ht="14.25">
      <c r="A26" s="101"/>
      <c r="B26" s="44" t="s">
        <v>158</v>
      </c>
      <c r="C26" s="60" t="s">
        <v>91</v>
      </c>
      <c r="D26" s="31"/>
      <c r="E26" s="31"/>
      <c r="F26" s="31"/>
      <c r="G26" s="31"/>
      <c r="H26" s="60">
        <v>2</v>
      </c>
      <c r="I26" s="60">
        <v>2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7">
        <f t="shared" si="6"/>
        <v>36</v>
      </c>
      <c r="U26" s="27">
        <f t="shared" si="2"/>
        <v>2</v>
      </c>
      <c r="V26" s="30"/>
      <c r="W26" s="30" t="s">
        <v>45</v>
      </c>
      <c r="Y26" s="20">
        <f t="shared" si="7"/>
        <v>0</v>
      </c>
      <c r="Z26" s="32">
        <f t="shared" si="5"/>
        <v>2</v>
      </c>
      <c r="AA26" s="32">
        <f t="shared" si="3"/>
        <v>0</v>
      </c>
      <c r="AB26" s="32">
        <f t="shared" si="4"/>
        <v>36</v>
      </c>
    </row>
    <row r="27" spans="1:28" ht="15.75">
      <c r="A27" s="101"/>
      <c r="B27" s="44" t="s">
        <v>159</v>
      </c>
      <c r="C27" s="63" t="s">
        <v>92</v>
      </c>
      <c r="D27" s="31"/>
      <c r="E27" s="31"/>
      <c r="F27" s="31"/>
      <c r="G27" s="31"/>
      <c r="H27" s="60">
        <v>3</v>
      </c>
      <c r="I27" s="60">
        <v>3</v>
      </c>
      <c r="J27" s="60">
        <v>3</v>
      </c>
      <c r="K27" s="60">
        <v>3</v>
      </c>
      <c r="L27" s="31"/>
      <c r="M27" s="31"/>
      <c r="N27" s="31"/>
      <c r="O27" s="31"/>
      <c r="P27" s="31"/>
      <c r="Q27" s="31"/>
      <c r="R27" s="31"/>
      <c r="S27" s="31"/>
      <c r="T27" s="27">
        <f t="shared" si="6"/>
        <v>108</v>
      </c>
      <c r="U27" s="27">
        <f t="shared" si="2"/>
        <v>6</v>
      </c>
      <c r="V27" s="30" t="s">
        <v>45</v>
      </c>
      <c r="W27" s="33"/>
      <c r="Y27" s="20">
        <f t="shared" si="7"/>
        <v>6</v>
      </c>
      <c r="Z27" s="32">
        <f t="shared" si="5"/>
        <v>0</v>
      </c>
      <c r="AA27" s="32">
        <f t="shared" si="3"/>
        <v>108</v>
      </c>
      <c r="AB27" s="32">
        <f t="shared" si="4"/>
        <v>0</v>
      </c>
    </row>
    <row r="28" spans="1:28" ht="14.25">
      <c r="A28" s="101"/>
      <c r="B28" s="44" t="s">
        <v>160</v>
      </c>
      <c r="C28" s="60" t="s">
        <v>93</v>
      </c>
      <c r="D28" s="31"/>
      <c r="E28" s="31"/>
      <c r="F28" s="31"/>
      <c r="G28" s="31"/>
      <c r="H28" s="60">
        <v>3</v>
      </c>
      <c r="I28" s="60">
        <v>2</v>
      </c>
      <c r="J28" s="60">
        <v>3</v>
      </c>
      <c r="K28" s="60">
        <v>2</v>
      </c>
      <c r="L28" s="31"/>
      <c r="M28" s="31"/>
      <c r="N28" s="31"/>
      <c r="O28" s="31"/>
      <c r="P28" s="31"/>
      <c r="Q28" s="31"/>
      <c r="R28" s="31"/>
      <c r="S28" s="31"/>
      <c r="T28" s="27">
        <f t="shared" si="6"/>
        <v>108</v>
      </c>
      <c r="U28" s="27">
        <f t="shared" si="2"/>
        <v>4</v>
      </c>
      <c r="V28" s="30" t="s">
        <v>45</v>
      </c>
      <c r="W28" s="33"/>
      <c r="Y28" s="20">
        <f t="shared" si="7"/>
        <v>0</v>
      </c>
      <c r="Z28" s="32">
        <f t="shared" si="5"/>
        <v>4</v>
      </c>
      <c r="AA28" s="32">
        <f t="shared" si="3"/>
        <v>0</v>
      </c>
      <c r="AB28" s="32">
        <f t="shared" si="4"/>
        <v>108</v>
      </c>
    </row>
    <row r="29" spans="1:28" ht="15.75">
      <c r="A29" s="101"/>
      <c r="B29" s="44" t="s">
        <v>161</v>
      </c>
      <c r="C29" s="63" t="s">
        <v>94</v>
      </c>
      <c r="D29" s="31"/>
      <c r="E29" s="31"/>
      <c r="F29" s="31"/>
      <c r="G29" s="31"/>
      <c r="H29" s="31"/>
      <c r="I29" s="31"/>
      <c r="J29" s="60">
        <v>3</v>
      </c>
      <c r="K29" s="60">
        <v>3</v>
      </c>
      <c r="L29" s="60">
        <v>3</v>
      </c>
      <c r="M29" s="60">
        <v>3</v>
      </c>
      <c r="N29" s="31"/>
      <c r="O29" s="31"/>
      <c r="P29" s="31"/>
      <c r="Q29" s="31"/>
      <c r="R29" s="31"/>
      <c r="S29" s="31"/>
      <c r="T29" s="27">
        <f t="shared" si="6"/>
        <v>108</v>
      </c>
      <c r="U29" s="27">
        <f t="shared" si="2"/>
        <v>6</v>
      </c>
      <c r="V29" s="30" t="s">
        <v>45</v>
      </c>
      <c r="W29" s="33"/>
      <c r="Y29" s="20">
        <f t="shared" si="7"/>
        <v>6</v>
      </c>
      <c r="Z29" s="32">
        <f t="shared" si="5"/>
        <v>0</v>
      </c>
      <c r="AA29" s="32">
        <f t="shared" si="3"/>
        <v>108</v>
      </c>
      <c r="AB29" s="32">
        <f t="shared" si="4"/>
        <v>0</v>
      </c>
    </row>
    <row r="30" spans="1:28" ht="14.25">
      <c r="A30" s="101"/>
      <c r="B30" s="44" t="s">
        <v>162</v>
      </c>
      <c r="C30" s="60" t="s">
        <v>95</v>
      </c>
      <c r="D30" s="31"/>
      <c r="E30" s="31"/>
      <c r="F30" s="31"/>
      <c r="G30" s="31"/>
      <c r="H30" s="31"/>
      <c r="I30" s="31"/>
      <c r="J30" s="60">
        <v>3</v>
      </c>
      <c r="K30" s="60">
        <v>2</v>
      </c>
      <c r="L30" s="60">
        <v>2</v>
      </c>
      <c r="M30" s="60">
        <v>2</v>
      </c>
      <c r="N30" s="31"/>
      <c r="O30" s="31"/>
      <c r="P30" s="31"/>
      <c r="Q30" s="31"/>
      <c r="R30" s="31"/>
      <c r="S30" s="31"/>
      <c r="T30" s="27">
        <f t="shared" si="6"/>
        <v>90</v>
      </c>
      <c r="U30" s="27">
        <f t="shared" si="2"/>
        <v>4</v>
      </c>
      <c r="V30" s="30" t="s">
        <v>45</v>
      </c>
      <c r="W30" s="33"/>
      <c r="Y30" s="20">
        <f t="shared" si="7"/>
        <v>0</v>
      </c>
      <c r="Z30" s="32">
        <f t="shared" si="5"/>
        <v>4</v>
      </c>
      <c r="AA30" s="32">
        <f t="shared" si="3"/>
        <v>0</v>
      </c>
      <c r="AB30" s="32">
        <f t="shared" si="4"/>
        <v>90</v>
      </c>
    </row>
    <row r="31" spans="1:28" ht="15.75">
      <c r="A31" s="101"/>
      <c r="B31" s="44" t="s">
        <v>163</v>
      </c>
      <c r="C31" s="63" t="s">
        <v>96</v>
      </c>
      <c r="D31" s="31"/>
      <c r="E31" s="31"/>
      <c r="F31" s="31"/>
      <c r="G31" s="31"/>
      <c r="H31" s="31"/>
      <c r="I31" s="31"/>
      <c r="J31" s="31"/>
      <c r="K31" s="31"/>
      <c r="L31" s="60">
        <v>3</v>
      </c>
      <c r="M31" s="60">
        <v>3</v>
      </c>
      <c r="N31" s="64">
        <v>3</v>
      </c>
      <c r="O31" s="64">
        <v>3</v>
      </c>
      <c r="P31" s="31"/>
      <c r="Q31" s="31"/>
      <c r="R31" s="31"/>
      <c r="S31" s="31"/>
      <c r="T31" s="27">
        <f t="shared" si="6"/>
        <v>108</v>
      </c>
      <c r="U31" s="27">
        <f t="shared" si="2"/>
        <v>6</v>
      </c>
      <c r="V31" s="30" t="s">
        <v>45</v>
      </c>
      <c r="W31" s="33"/>
      <c r="Y31" s="20">
        <f t="shared" si="7"/>
        <v>6</v>
      </c>
      <c r="Z31" s="32">
        <f t="shared" si="5"/>
        <v>0</v>
      </c>
      <c r="AA31" s="32">
        <f t="shared" si="3"/>
        <v>108</v>
      </c>
      <c r="AB31" s="32">
        <f t="shared" si="4"/>
        <v>0</v>
      </c>
    </row>
    <row r="32" spans="1:28" ht="15.75">
      <c r="A32" s="101"/>
      <c r="B32" s="44" t="s">
        <v>164</v>
      </c>
      <c r="C32" s="63" t="s">
        <v>103</v>
      </c>
      <c r="D32" s="31"/>
      <c r="E32" s="31"/>
      <c r="F32" s="31"/>
      <c r="G32" s="31"/>
      <c r="H32" s="31"/>
      <c r="I32" s="31"/>
      <c r="J32" s="31"/>
      <c r="K32" s="31"/>
      <c r="L32" s="60">
        <v>3</v>
      </c>
      <c r="M32" s="60">
        <v>3</v>
      </c>
      <c r="N32" s="31"/>
      <c r="O32" s="31"/>
      <c r="P32" s="31"/>
      <c r="Q32" s="31"/>
      <c r="R32" s="31"/>
      <c r="S32" s="31"/>
      <c r="T32" s="27">
        <f t="shared" si="6"/>
        <v>54</v>
      </c>
      <c r="U32" s="27">
        <f t="shared" si="2"/>
        <v>3</v>
      </c>
      <c r="V32" s="30" t="s">
        <v>45</v>
      </c>
      <c r="W32" s="33"/>
      <c r="Y32" s="20">
        <f t="shared" si="7"/>
        <v>3</v>
      </c>
      <c r="Z32" s="32">
        <f t="shared" si="5"/>
        <v>0</v>
      </c>
      <c r="AA32" s="32">
        <f t="shared" si="3"/>
        <v>54</v>
      </c>
      <c r="AB32" s="32">
        <f t="shared" si="4"/>
        <v>0</v>
      </c>
    </row>
    <row r="33" spans="1:28" ht="14.25">
      <c r="A33" s="101"/>
      <c r="B33" s="4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7">
        <f t="shared" si="6"/>
        <v>0</v>
      </c>
      <c r="U33" s="27">
        <f t="shared" si="2"/>
        <v>0</v>
      </c>
      <c r="V33" s="27"/>
      <c r="W33" s="33"/>
      <c r="Y33" s="20">
        <f t="shared" si="7"/>
        <v>0</v>
      </c>
      <c r="Z33" s="32">
        <f t="shared" si="5"/>
        <v>0</v>
      </c>
      <c r="AA33" s="32">
        <f t="shared" si="3"/>
        <v>0</v>
      </c>
      <c r="AB33" s="32">
        <f t="shared" si="4"/>
        <v>0</v>
      </c>
    </row>
    <row r="34" spans="1:28" ht="14.25">
      <c r="A34" s="101"/>
      <c r="B34" s="4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7">
        <f>(D34+F34+H34+J34+L34+N34+P34+R34)*18</f>
        <v>0</v>
      </c>
      <c r="U34" s="27">
        <f>E34+G34+I34+K34+M34+O34+Q34+S34</f>
        <v>0</v>
      </c>
      <c r="V34" s="27"/>
      <c r="W34" s="33"/>
      <c r="Y34" s="20">
        <f>IF(LEFT(C34)="*",U34,0)</f>
        <v>0</v>
      </c>
      <c r="Z34" s="32">
        <f>IF(LEFT(C34)&lt;&gt;"*",U34,0)</f>
        <v>0</v>
      </c>
      <c r="AA34" s="32">
        <f>IF(LEFT(C34)="*",T34,0)</f>
        <v>0</v>
      </c>
      <c r="AB34" s="32">
        <f>IF(LEFT(C34)&lt;&gt;"*",T34,0)</f>
        <v>0</v>
      </c>
    </row>
    <row r="35" spans="1:28" ht="14.25">
      <c r="A35" s="101"/>
      <c r="B35" s="4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7">
        <f>(D35+F35+H35+J35+L35+N35+P35+R35)*18</f>
        <v>0</v>
      </c>
      <c r="U35" s="27">
        <f>E35+G35+I35+K35+M35+O35+Q35+S35</f>
        <v>0</v>
      </c>
      <c r="V35" s="27"/>
      <c r="W35" s="33"/>
      <c r="Y35" s="20">
        <f>IF(LEFT(C35)="*",U35,0)</f>
        <v>0</v>
      </c>
      <c r="Z35" s="32">
        <f>IF(LEFT(C35)&lt;&gt;"*",U35,0)</f>
        <v>0</v>
      </c>
      <c r="AA35" s="32">
        <f>IF(LEFT(C35)="*",T35,0)</f>
        <v>0</v>
      </c>
      <c r="AB35" s="32">
        <f>IF(LEFT(C35)&lt;&gt;"*",T35,0)</f>
        <v>0</v>
      </c>
    </row>
    <row r="36" spans="1:28" ht="14.25">
      <c r="A36" s="101"/>
      <c r="B36" s="4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7">
        <f>(D36+F36+H36+J36+L36+N36+P36+R36)*18</f>
        <v>0</v>
      </c>
      <c r="U36" s="27">
        <f>E36+G36+I36+K36+M36+O36+Q36+S36</f>
        <v>0</v>
      </c>
      <c r="V36" s="27"/>
      <c r="W36" s="33"/>
      <c r="Y36" s="20">
        <f t="shared" si="7"/>
        <v>0</v>
      </c>
      <c r="Z36" s="32">
        <f t="shared" si="5"/>
        <v>0</v>
      </c>
      <c r="AA36" s="32">
        <f t="shared" si="3"/>
        <v>0</v>
      </c>
      <c r="AB36" s="32">
        <f t="shared" si="4"/>
        <v>0</v>
      </c>
    </row>
    <row r="37" spans="1:28" ht="14.25">
      <c r="A37" s="101"/>
      <c r="B37" s="4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7">
        <f t="shared" si="6"/>
        <v>0</v>
      </c>
      <c r="U37" s="27">
        <f t="shared" si="2"/>
        <v>0</v>
      </c>
      <c r="V37" s="27"/>
      <c r="W37" s="33"/>
      <c r="Y37" s="20">
        <f t="shared" si="7"/>
        <v>0</v>
      </c>
      <c r="Z37" s="32">
        <f t="shared" si="5"/>
        <v>0</v>
      </c>
      <c r="AA37" s="32">
        <f t="shared" si="3"/>
        <v>0</v>
      </c>
      <c r="AB37" s="32">
        <f t="shared" si="4"/>
        <v>0</v>
      </c>
    </row>
    <row r="38" spans="1:28" ht="14.25">
      <c r="A38" s="101"/>
      <c r="B38" s="4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7">
        <f t="shared" si="6"/>
        <v>0</v>
      </c>
      <c r="U38" s="27">
        <f t="shared" si="2"/>
        <v>0</v>
      </c>
      <c r="V38" s="27"/>
      <c r="W38" s="33"/>
      <c r="Y38" s="20">
        <f t="shared" si="7"/>
        <v>0</v>
      </c>
      <c r="Z38" s="32">
        <f t="shared" si="5"/>
        <v>0</v>
      </c>
      <c r="AA38" s="32">
        <f t="shared" si="3"/>
        <v>0</v>
      </c>
      <c r="AB38" s="32">
        <f t="shared" si="4"/>
        <v>0</v>
      </c>
    </row>
    <row r="39" spans="1:28" ht="14.25">
      <c r="A39" s="101"/>
      <c r="B39" s="4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7">
        <f t="shared" si="6"/>
        <v>0</v>
      </c>
      <c r="U39" s="27">
        <f t="shared" si="2"/>
        <v>0</v>
      </c>
      <c r="V39" s="27"/>
      <c r="W39" s="33"/>
      <c r="Y39" s="20">
        <f t="shared" si="7"/>
        <v>0</v>
      </c>
      <c r="Z39" s="32">
        <f t="shared" si="5"/>
        <v>0</v>
      </c>
      <c r="AA39" s="32">
        <f t="shared" si="3"/>
        <v>0</v>
      </c>
      <c r="AB39" s="32">
        <f t="shared" si="4"/>
        <v>0</v>
      </c>
    </row>
    <row r="40" spans="1:28" ht="14.25">
      <c r="A40" s="101"/>
      <c r="B40" s="4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7">
        <f t="shared" si="6"/>
        <v>0</v>
      </c>
      <c r="U40" s="27">
        <f t="shared" si="2"/>
        <v>0</v>
      </c>
      <c r="V40" s="27"/>
      <c r="W40" s="33"/>
      <c r="Y40" s="20">
        <f t="shared" si="7"/>
        <v>0</v>
      </c>
      <c r="Z40" s="32">
        <f t="shared" si="5"/>
        <v>0</v>
      </c>
      <c r="AA40" s="32">
        <f t="shared" si="3"/>
        <v>0</v>
      </c>
      <c r="AB40" s="32">
        <f t="shared" si="4"/>
        <v>0</v>
      </c>
    </row>
    <row r="41" spans="1:28" ht="13.5" customHeight="1">
      <c r="A41" s="101" t="s">
        <v>12</v>
      </c>
      <c r="B41" s="43"/>
      <c r="C41" s="17" t="s">
        <v>216</v>
      </c>
      <c r="D41" s="34"/>
      <c r="E41" s="34"/>
      <c r="F41" s="34"/>
      <c r="G41" s="34"/>
      <c r="H41" s="34">
        <v>2</v>
      </c>
      <c r="I41" s="34">
        <v>2</v>
      </c>
      <c r="J41" s="34">
        <v>2</v>
      </c>
      <c r="K41" s="34">
        <v>2</v>
      </c>
      <c r="L41" s="34"/>
      <c r="M41" s="34"/>
      <c r="N41" s="34"/>
      <c r="O41" s="34"/>
      <c r="P41" s="34"/>
      <c r="Q41" s="34"/>
      <c r="R41" s="34"/>
      <c r="S41" s="34"/>
      <c r="T41" s="34">
        <f t="shared" si="6"/>
        <v>72</v>
      </c>
      <c r="U41" s="34">
        <f t="shared" si="2"/>
        <v>4</v>
      </c>
      <c r="V41" s="27"/>
      <c r="W41" s="30" t="s">
        <v>45</v>
      </c>
      <c r="Y41" s="20">
        <f aca="true" t="shared" si="8" ref="Y41:Y54">IF(LEFT(C41)="*",U41,0)</f>
        <v>0</v>
      </c>
      <c r="Z41" s="32">
        <f aca="true" t="shared" si="9" ref="Z41:Z54">IF(LEFT(C41)&lt;&gt;"*",U41,0)</f>
        <v>4</v>
      </c>
      <c r="AA41" s="32">
        <f aca="true" t="shared" si="10" ref="AA41:AA54">IF(LEFT(C41)="*",T41,0)</f>
        <v>0</v>
      </c>
      <c r="AB41" s="32">
        <f aca="true" t="shared" si="11" ref="AB41:AB54">IF(LEFT(C41)&lt;&gt;"*",T41,0)</f>
        <v>72</v>
      </c>
    </row>
    <row r="42" spans="1:28" ht="14.25">
      <c r="A42" s="101"/>
      <c r="B42" s="43"/>
      <c r="C42" s="17" t="s">
        <v>217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 t="s">
        <v>218</v>
      </c>
      <c r="U42" s="34">
        <v>2</v>
      </c>
      <c r="V42" s="27"/>
      <c r="W42" s="30"/>
      <c r="Z42" s="32"/>
      <c r="AA42" s="32"/>
      <c r="AB42" s="32"/>
    </row>
    <row r="43" spans="1:28" ht="14.25">
      <c r="A43" s="101"/>
      <c r="B43" s="43"/>
      <c r="C43" s="27" t="s">
        <v>97</v>
      </c>
      <c r="D43" s="27"/>
      <c r="E43" s="27"/>
      <c r="F43" s="27"/>
      <c r="G43" s="27"/>
      <c r="H43" s="27"/>
      <c r="I43" s="27"/>
      <c r="J43" s="27"/>
      <c r="K43" s="27"/>
      <c r="L43" s="27">
        <v>9</v>
      </c>
      <c r="M43" s="27">
        <v>9</v>
      </c>
      <c r="N43" s="27">
        <v>10</v>
      </c>
      <c r="O43" s="27">
        <v>10</v>
      </c>
      <c r="P43" s="27">
        <v>8</v>
      </c>
      <c r="Q43" s="27">
        <v>8</v>
      </c>
      <c r="R43" s="27"/>
      <c r="S43" s="27"/>
      <c r="T43" s="27">
        <f t="shared" si="6"/>
        <v>486</v>
      </c>
      <c r="U43" s="27">
        <f t="shared" si="2"/>
        <v>27</v>
      </c>
      <c r="V43" s="27"/>
      <c r="W43" s="33"/>
      <c r="Y43" s="20">
        <f t="shared" si="8"/>
        <v>0</v>
      </c>
      <c r="Z43" s="32">
        <f t="shared" si="9"/>
        <v>27</v>
      </c>
      <c r="AA43" s="32">
        <f t="shared" si="10"/>
        <v>0</v>
      </c>
      <c r="AB43" s="32">
        <f t="shared" si="11"/>
        <v>486</v>
      </c>
    </row>
    <row r="44" spans="1:28" ht="14.25">
      <c r="A44" s="101"/>
      <c r="B44" s="4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>
        <f t="shared" si="6"/>
        <v>0</v>
      </c>
      <c r="U44" s="27">
        <f t="shared" si="2"/>
        <v>0</v>
      </c>
      <c r="V44" s="34"/>
      <c r="W44" s="33"/>
      <c r="Y44" s="20">
        <f t="shared" si="8"/>
        <v>0</v>
      </c>
      <c r="Z44" s="32">
        <f t="shared" si="9"/>
        <v>0</v>
      </c>
      <c r="AA44" s="32">
        <f t="shared" si="10"/>
        <v>0</v>
      </c>
      <c r="AB44" s="32">
        <f t="shared" si="11"/>
        <v>0</v>
      </c>
    </row>
    <row r="45" spans="1:28" ht="14.25">
      <c r="A45" s="101"/>
      <c r="B45" s="4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>
        <f t="shared" si="6"/>
        <v>0</v>
      </c>
      <c r="U45" s="27">
        <f t="shared" si="2"/>
        <v>0</v>
      </c>
      <c r="V45" s="27"/>
      <c r="W45" s="30"/>
      <c r="Y45" s="20">
        <f t="shared" si="8"/>
        <v>0</v>
      </c>
      <c r="Z45" s="32">
        <f t="shared" si="9"/>
        <v>0</v>
      </c>
      <c r="AA45" s="32">
        <f t="shared" si="10"/>
        <v>0</v>
      </c>
      <c r="AB45" s="32">
        <f t="shared" si="11"/>
        <v>0</v>
      </c>
    </row>
    <row r="46" spans="1:28" ht="14.25">
      <c r="A46" s="101"/>
      <c r="B46" s="4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>
        <f t="shared" si="6"/>
        <v>0</v>
      </c>
      <c r="U46" s="27">
        <f t="shared" si="2"/>
        <v>0</v>
      </c>
      <c r="V46" s="27"/>
      <c r="W46" s="33"/>
      <c r="Y46" s="20">
        <f t="shared" si="8"/>
        <v>0</v>
      </c>
      <c r="Z46" s="32">
        <f t="shared" si="9"/>
        <v>0</v>
      </c>
      <c r="AA46" s="32">
        <f t="shared" si="10"/>
        <v>0</v>
      </c>
      <c r="AB46" s="32">
        <f t="shared" si="11"/>
        <v>0</v>
      </c>
    </row>
    <row r="47" spans="1:28" ht="14.25">
      <c r="A47" s="101"/>
      <c r="B47" s="4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>
        <f t="shared" si="6"/>
        <v>0</v>
      </c>
      <c r="U47" s="27">
        <f t="shared" si="2"/>
        <v>0</v>
      </c>
      <c r="V47" s="27"/>
      <c r="W47" s="33"/>
      <c r="Y47" s="20">
        <f t="shared" si="8"/>
        <v>0</v>
      </c>
      <c r="Z47" s="32">
        <f t="shared" si="9"/>
        <v>0</v>
      </c>
      <c r="AA47" s="32">
        <f t="shared" si="10"/>
        <v>0</v>
      </c>
      <c r="AB47" s="32">
        <f t="shared" si="11"/>
        <v>0</v>
      </c>
    </row>
    <row r="48" spans="1:28" ht="14.25">
      <c r="A48" s="105" t="s">
        <v>17</v>
      </c>
      <c r="B48" s="106"/>
      <c r="C48" s="107"/>
      <c r="D48" s="27"/>
      <c r="E48" s="27"/>
      <c r="F48" s="27"/>
      <c r="G48" s="27"/>
      <c r="H48" s="27"/>
      <c r="I48" s="27"/>
      <c r="J48" s="27">
        <v>2</v>
      </c>
      <c r="K48" s="27">
        <v>2</v>
      </c>
      <c r="L48" s="27">
        <v>2</v>
      </c>
      <c r="M48" s="27">
        <v>2</v>
      </c>
      <c r="N48" s="27">
        <v>2</v>
      </c>
      <c r="O48" s="27">
        <v>2</v>
      </c>
      <c r="P48" s="27">
        <v>4</v>
      </c>
      <c r="Q48" s="27">
        <v>4</v>
      </c>
      <c r="R48" s="27"/>
      <c r="S48" s="27"/>
      <c r="T48" s="27">
        <f t="shared" si="6"/>
        <v>180</v>
      </c>
      <c r="U48" s="27">
        <f t="shared" si="2"/>
        <v>10</v>
      </c>
      <c r="V48" s="27"/>
      <c r="W48" s="33"/>
      <c r="Y48" s="20">
        <f t="shared" si="8"/>
        <v>0</v>
      </c>
      <c r="Z48" s="32">
        <f t="shared" si="9"/>
        <v>10</v>
      </c>
      <c r="AA48" s="32">
        <f t="shared" si="10"/>
        <v>0</v>
      </c>
      <c r="AB48" s="32">
        <f t="shared" si="11"/>
        <v>180</v>
      </c>
    </row>
    <row r="49" spans="1:28" ht="15.75">
      <c r="A49" s="101" t="s">
        <v>15</v>
      </c>
      <c r="B49" s="43" t="s">
        <v>165</v>
      </c>
      <c r="C49" s="27" t="s">
        <v>98</v>
      </c>
      <c r="D49" s="27"/>
      <c r="E49" s="27"/>
      <c r="F49" s="27"/>
      <c r="G49" s="27"/>
      <c r="H49" s="26"/>
      <c r="I49" s="27"/>
      <c r="J49" s="26"/>
      <c r="K49" s="27"/>
      <c r="L49" s="26"/>
      <c r="M49" s="27"/>
      <c r="N49" s="26" t="s">
        <v>99</v>
      </c>
      <c r="O49" s="27">
        <v>2</v>
      </c>
      <c r="P49" s="26"/>
      <c r="Q49" s="27"/>
      <c r="R49" s="26"/>
      <c r="S49" s="27"/>
      <c r="T49" s="27"/>
      <c r="U49" s="27">
        <f>E49+G49+I49+K49+M49+O49+Q49+S49</f>
        <v>2</v>
      </c>
      <c r="V49" s="27"/>
      <c r="W49" s="33"/>
      <c r="Y49" s="20">
        <f t="shared" si="8"/>
        <v>0</v>
      </c>
      <c r="Z49" s="32">
        <f t="shared" si="9"/>
        <v>2</v>
      </c>
      <c r="AA49" s="32">
        <f t="shared" si="10"/>
        <v>0</v>
      </c>
      <c r="AB49" s="32">
        <f t="shared" si="11"/>
        <v>0</v>
      </c>
    </row>
    <row r="50" spans="1:28" ht="15.75">
      <c r="A50" s="101"/>
      <c r="B50" s="43" t="s">
        <v>166</v>
      </c>
      <c r="C50" s="27" t="s">
        <v>101</v>
      </c>
      <c r="D50" s="27"/>
      <c r="E50" s="27"/>
      <c r="F50" s="27"/>
      <c r="G50" s="27"/>
      <c r="H50" s="26"/>
      <c r="I50" s="27"/>
      <c r="J50" s="26"/>
      <c r="K50" s="27"/>
      <c r="L50" s="26"/>
      <c r="M50" s="27"/>
      <c r="N50" s="26"/>
      <c r="O50" s="27"/>
      <c r="P50" s="26" t="s">
        <v>100</v>
      </c>
      <c r="Q50" s="27">
        <v>8</v>
      </c>
      <c r="R50" s="27"/>
      <c r="S50" s="27"/>
      <c r="T50" s="27"/>
      <c r="U50" s="27">
        <f>E50+G50+I50+K50+M50+O50+Q50+S50</f>
        <v>8</v>
      </c>
      <c r="V50" s="27"/>
      <c r="W50" s="33"/>
      <c r="Y50" s="20">
        <f t="shared" si="8"/>
        <v>0</v>
      </c>
      <c r="Z50" s="32">
        <f t="shared" si="9"/>
        <v>8</v>
      </c>
      <c r="AA50" s="32">
        <f t="shared" si="10"/>
        <v>0</v>
      </c>
      <c r="AB50" s="32">
        <f t="shared" si="11"/>
        <v>0</v>
      </c>
    </row>
    <row r="51" spans="1:28" ht="15.75">
      <c r="A51" s="101"/>
      <c r="C51" s="27"/>
      <c r="D51" s="27"/>
      <c r="E51" s="27"/>
      <c r="F51" s="27"/>
      <c r="G51" s="27"/>
      <c r="H51" s="26"/>
      <c r="I51" s="27"/>
      <c r="J51" s="26"/>
      <c r="K51" s="27"/>
      <c r="L51" s="26"/>
      <c r="M51" s="27"/>
      <c r="N51" s="26"/>
      <c r="O51" s="27"/>
      <c r="P51" s="26"/>
      <c r="Q51" s="27"/>
      <c r="R51" s="27"/>
      <c r="S51" s="27"/>
      <c r="T51" s="27"/>
      <c r="U51" s="27">
        <f>E51+G51+I51+K51+M51+O51+Q51+S51</f>
        <v>0</v>
      </c>
      <c r="V51" s="27"/>
      <c r="W51" s="33"/>
      <c r="Y51" s="20">
        <f t="shared" si="8"/>
        <v>0</v>
      </c>
      <c r="Z51" s="32">
        <f t="shared" si="9"/>
        <v>0</v>
      </c>
      <c r="AA51" s="32">
        <f t="shared" si="10"/>
        <v>0</v>
      </c>
      <c r="AB51" s="32">
        <f t="shared" si="11"/>
        <v>0</v>
      </c>
    </row>
    <row r="52" spans="1:28" ht="14.25">
      <c r="A52" s="101"/>
      <c r="B52" s="4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>
        <f>E52+G52+I52+K52+M52+O52+Q52+S52</f>
        <v>0</v>
      </c>
      <c r="V52" s="27"/>
      <c r="W52" s="33"/>
      <c r="Y52" s="20">
        <f t="shared" si="8"/>
        <v>0</v>
      </c>
      <c r="Z52" s="32">
        <f t="shared" si="9"/>
        <v>0</v>
      </c>
      <c r="AA52" s="32">
        <f t="shared" si="10"/>
        <v>0</v>
      </c>
      <c r="AB52" s="32">
        <f t="shared" si="11"/>
        <v>0</v>
      </c>
    </row>
    <row r="53" spans="1:28" ht="15">
      <c r="A53" s="101"/>
      <c r="B53" s="43" t="s">
        <v>167</v>
      </c>
      <c r="C53" s="27" t="s">
        <v>48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65" t="s">
        <v>102</v>
      </c>
      <c r="S53" s="27">
        <v>6</v>
      </c>
      <c r="T53" s="27"/>
      <c r="U53" s="27">
        <f>E53+G53+I53+K53+M53+O53+Q53+S53</f>
        <v>6</v>
      </c>
      <c r="V53" s="27"/>
      <c r="W53" s="33"/>
      <c r="Y53" s="20">
        <f t="shared" si="8"/>
        <v>0</v>
      </c>
      <c r="Z53" s="32">
        <f t="shared" si="9"/>
        <v>6</v>
      </c>
      <c r="AA53" s="32">
        <f t="shared" si="10"/>
        <v>0</v>
      </c>
      <c r="AB53" s="32">
        <f t="shared" si="11"/>
        <v>0</v>
      </c>
    </row>
    <row r="54" spans="1:28" ht="15" thickBot="1">
      <c r="A54" s="98" t="s">
        <v>16</v>
      </c>
      <c r="B54" s="99"/>
      <c r="C54" s="100"/>
      <c r="D54" s="35">
        <f>SUM(D6:D53)</f>
        <v>24</v>
      </c>
      <c r="E54" s="35">
        <f aca="true" t="shared" si="12" ref="E54:U54">SUM(E6:E53)</f>
        <v>21</v>
      </c>
      <c r="F54" s="35">
        <f t="shared" si="12"/>
        <v>34</v>
      </c>
      <c r="G54" s="35">
        <f t="shared" si="12"/>
        <v>29</v>
      </c>
      <c r="H54" s="35">
        <f t="shared" si="12"/>
        <v>25</v>
      </c>
      <c r="I54" s="35">
        <f t="shared" si="12"/>
        <v>22</v>
      </c>
      <c r="J54" s="35">
        <f t="shared" si="12"/>
        <v>25</v>
      </c>
      <c r="K54" s="35">
        <f t="shared" si="12"/>
        <v>21</v>
      </c>
      <c r="L54" s="35">
        <f t="shared" si="12"/>
        <v>24</v>
      </c>
      <c r="M54" s="35">
        <f t="shared" si="12"/>
        <v>23</v>
      </c>
      <c r="N54" s="35">
        <f t="shared" si="12"/>
        <v>17</v>
      </c>
      <c r="O54" s="35">
        <f t="shared" si="12"/>
        <v>18</v>
      </c>
      <c r="P54" s="35">
        <f t="shared" si="12"/>
        <v>12</v>
      </c>
      <c r="Q54" s="35">
        <f t="shared" si="12"/>
        <v>20</v>
      </c>
      <c r="R54" s="35">
        <f t="shared" si="12"/>
        <v>0</v>
      </c>
      <c r="S54" s="35">
        <f t="shared" si="12"/>
        <v>6</v>
      </c>
      <c r="T54" s="35">
        <f t="shared" si="12"/>
        <v>2898</v>
      </c>
      <c r="U54" s="35">
        <f t="shared" si="12"/>
        <v>162</v>
      </c>
      <c r="V54" s="35"/>
      <c r="W54" s="36"/>
      <c r="Y54" s="20">
        <f t="shared" si="8"/>
        <v>0</v>
      </c>
      <c r="Z54" s="32">
        <f t="shared" si="9"/>
        <v>162</v>
      </c>
      <c r="AA54" s="32">
        <f t="shared" si="10"/>
        <v>0</v>
      </c>
      <c r="AB54" s="32">
        <f t="shared" si="11"/>
        <v>2898</v>
      </c>
    </row>
    <row r="55" spans="22:23" ht="14.25">
      <c r="V55" s="18"/>
      <c r="W55" s="18"/>
    </row>
    <row r="56" spans="22:23" ht="14.25">
      <c r="V56" s="19"/>
      <c r="W56" s="19"/>
    </row>
    <row r="57" spans="22:23" ht="14.25">
      <c r="V57" s="19"/>
      <c r="W57" s="19"/>
    </row>
  </sheetData>
  <mergeCells count="24">
    <mergeCell ref="Y3:AB3"/>
    <mergeCell ref="L4:M4"/>
    <mergeCell ref="N4:O4"/>
    <mergeCell ref="F4:G4"/>
    <mergeCell ref="L3:O3"/>
    <mergeCell ref="A54:C54"/>
    <mergeCell ref="H4:I4"/>
    <mergeCell ref="J4:K4"/>
    <mergeCell ref="A49:A53"/>
    <mergeCell ref="A3:A5"/>
    <mergeCell ref="A41:A47"/>
    <mergeCell ref="A18:A40"/>
    <mergeCell ref="A48:C48"/>
    <mergeCell ref="A6:A17"/>
    <mergeCell ref="A1:W1"/>
    <mergeCell ref="V3:W4"/>
    <mergeCell ref="V12:W12"/>
    <mergeCell ref="P4:Q4"/>
    <mergeCell ref="R4:S4"/>
    <mergeCell ref="D3:G3"/>
    <mergeCell ref="H3:K3"/>
    <mergeCell ref="P3:S3"/>
    <mergeCell ref="D4:E4"/>
    <mergeCell ref="T3:U4"/>
  </mergeCells>
  <printOptions/>
  <pageMargins left="0.75" right="0.75" top="0.75" bottom="1" header="0.5" footer="0.5"/>
  <pageSetup horizontalDpi="180" verticalDpi="180" orientation="portrait" paperSize="9" scale="67" r:id="rId2"/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B33" sqref="B33"/>
    </sheetView>
  </sheetViews>
  <sheetFormatPr defaultColWidth="9.00390625" defaultRowHeight="14.25"/>
  <cols>
    <col min="1" max="1" width="4.25390625" style="20" customWidth="1"/>
    <col min="2" max="2" width="9.75390625" style="39" customWidth="1"/>
    <col min="3" max="3" width="27.625" style="20" customWidth="1"/>
    <col min="4" max="5" width="9.00390625" style="20" customWidth="1"/>
    <col min="6" max="6" width="6.125" style="20" customWidth="1"/>
    <col min="7" max="7" width="6.00390625" style="20" customWidth="1"/>
    <col min="8" max="9" width="9.00390625" style="20" customWidth="1"/>
    <col min="10" max="10" width="7.75390625" style="20" customWidth="1"/>
    <col min="11" max="11" width="9.00390625" style="20" customWidth="1"/>
    <col min="12" max="12" width="9.375" style="20" customWidth="1"/>
    <col min="13" max="16384" width="9.00390625" style="20" customWidth="1"/>
  </cols>
  <sheetData>
    <row r="1" spans="1:7" ht="27" customHeight="1">
      <c r="A1" s="113" t="s">
        <v>65</v>
      </c>
      <c r="B1" s="113"/>
      <c r="C1" s="113"/>
      <c r="D1" s="113"/>
      <c r="E1" s="113"/>
      <c r="F1" s="113"/>
      <c r="G1" s="113"/>
    </row>
    <row r="2" spans="10:13" ht="15" thickBot="1">
      <c r="J2" s="111" t="s">
        <v>70</v>
      </c>
      <c r="K2" s="111"/>
      <c r="L2" s="111"/>
      <c r="M2" s="111"/>
    </row>
    <row r="3" spans="1:13" ht="30" customHeight="1">
      <c r="A3" s="114" t="s">
        <v>27</v>
      </c>
      <c r="B3" s="96" t="s">
        <v>72</v>
      </c>
      <c r="C3" s="96" t="s">
        <v>73</v>
      </c>
      <c r="D3" s="96" t="s">
        <v>74</v>
      </c>
      <c r="E3" s="96" t="s">
        <v>75</v>
      </c>
      <c r="F3" s="96" t="s">
        <v>80</v>
      </c>
      <c r="G3" s="112"/>
      <c r="J3" s="46" t="s">
        <v>76</v>
      </c>
      <c r="K3" s="46" t="s">
        <v>77</v>
      </c>
      <c r="L3" s="46" t="s">
        <v>78</v>
      </c>
      <c r="M3" s="46" t="s">
        <v>79</v>
      </c>
    </row>
    <row r="4" spans="1:13" ht="30" customHeight="1">
      <c r="A4" s="101"/>
      <c r="B4" s="97"/>
      <c r="C4" s="97"/>
      <c r="D4" s="97"/>
      <c r="E4" s="97"/>
      <c r="F4" s="53" t="s">
        <v>81</v>
      </c>
      <c r="G4" s="56" t="s">
        <v>82</v>
      </c>
      <c r="J4" s="46"/>
      <c r="K4" s="46"/>
      <c r="L4" s="46"/>
      <c r="M4" s="46"/>
    </row>
    <row r="5" spans="1:13" ht="14.25" customHeight="1">
      <c r="A5" s="82" t="s">
        <v>129</v>
      </c>
      <c r="B5" s="47" t="s">
        <v>168</v>
      </c>
      <c r="C5" s="66" t="s">
        <v>105</v>
      </c>
      <c r="D5" s="67">
        <v>36</v>
      </c>
      <c r="E5" s="67">
        <v>2</v>
      </c>
      <c r="F5" s="30" t="s">
        <v>45</v>
      </c>
      <c r="G5" s="33"/>
      <c r="J5" s="20">
        <f aca="true" t="shared" si="0" ref="J5:J17">IF(LEFT(B5)="*",E5,0)</f>
        <v>0</v>
      </c>
      <c r="K5" s="45">
        <f aca="true" t="shared" si="1" ref="K5:K17">IF(LEFT(B5)&lt;&gt;"*",E5,0)</f>
        <v>2</v>
      </c>
      <c r="L5" s="20">
        <f aca="true" t="shared" si="2" ref="L5:L17">IF(LEFT(B5)="*",D5,0)</f>
        <v>0</v>
      </c>
      <c r="M5" s="20">
        <f aca="true" t="shared" si="3" ref="M5:M17">IF(LEFT(B5)&lt;&gt;"*",D5,0)</f>
        <v>36</v>
      </c>
    </row>
    <row r="6" spans="1:13" ht="14.25">
      <c r="A6" s="83"/>
      <c r="B6" s="47" t="s">
        <v>169</v>
      </c>
      <c r="C6" s="66" t="s">
        <v>106</v>
      </c>
      <c r="D6" s="67">
        <v>36</v>
      </c>
      <c r="E6" s="67">
        <v>2</v>
      </c>
      <c r="F6" s="30" t="s">
        <v>45</v>
      </c>
      <c r="G6" s="33"/>
      <c r="J6" s="20">
        <f t="shared" si="0"/>
        <v>0</v>
      </c>
      <c r="K6" s="45">
        <f t="shared" si="1"/>
        <v>2</v>
      </c>
      <c r="L6" s="20">
        <f t="shared" si="2"/>
        <v>0</v>
      </c>
      <c r="M6" s="20">
        <f t="shared" si="3"/>
        <v>36</v>
      </c>
    </row>
    <row r="7" spans="1:13" ht="14.25">
      <c r="A7" s="83"/>
      <c r="B7" s="47" t="s">
        <v>170</v>
      </c>
      <c r="C7" s="66" t="s">
        <v>107</v>
      </c>
      <c r="D7" s="67">
        <v>36</v>
      </c>
      <c r="E7" s="67">
        <v>2</v>
      </c>
      <c r="F7" s="30" t="s">
        <v>45</v>
      </c>
      <c r="G7" s="33"/>
      <c r="J7" s="20">
        <f t="shared" si="0"/>
        <v>0</v>
      </c>
      <c r="K7" s="45">
        <f t="shared" si="1"/>
        <v>2</v>
      </c>
      <c r="L7" s="20">
        <f t="shared" si="2"/>
        <v>0</v>
      </c>
      <c r="M7" s="20">
        <f t="shared" si="3"/>
        <v>36</v>
      </c>
    </row>
    <row r="8" spans="1:13" ht="14.25">
      <c r="A8" s="83"/>
      <c r="B8" s="47" t="s">
        <v>171</v>
      </c>
      <c r="C8" s="66" t="s">
        <v>108</v>
      </c>
      <c r="D8" s="67">
        <v>54</v>
      </c>
      <c r="E8" s="67">
        <v>3</v>
      </c>
      <c r="F8" s="30" t="s">
        <v>45</v>
      </c>
      <c r="G8" s="33"/>
      <c r="J8" s="20">
        <f t="shared" si="0"/>
        <v>0</v>
      </c>
      <c r="K8" s="45">
        <f t="shared" si="1"/>
        <v>3</v>
      </c>
      <c r="L8" s="20">
        <f t="shared" si="2"/>
        <v>0</v>
      </c>
      <c r="M8" s="20">
        <f t="shared" si="3"/>
        <v>54</v>
      </c>
    </row>
    <row r="9" spans="1:13" ht="14.25">
      <c r="A9" s="83"/>
      <c r="B9" s="47" t="s">
        <v>172</v>
      </c>
      <c r="C9" s="66" t="s">
        <v>109</v>
      </c>
      <c r="D9" s="67">
        <v>54</v>
      </c>
      <c r="E9" s="67">
        <v>3</v>
      </c>
      <c r="F9" s="30" t="s">
        <v>45</v>
      </c>
      <c r="G9" s="33"/>
      <c r="J9" s="20">
        <f t="shared" si="0"/>
        <v>0</v>
      </c>
      <c r="K9" s="45">
        <f t="shared" si="1"/>
        <v>3</v>
      </c>
      <c r="L9" s="20">
        <f t="shared" si="2"/>
        <v>0</v>
      </c>
      <c r="M9" s="20">
        <f t="shared" si="3"/>
        <v>54</v>
      </c>
    </row>
    <row r="10" spans="1:13" ht="14.25">
      <c r="A10" s="83"/>
      <c r="B10" s="47" t="s">
        <v>189</v>
      </c>
      <c r="C10" s="66" t="s">
        <v>110</v>
      </c>
      <c r="D10" s="67">
        <v>36</v>
      </c>
      <c r="E10" s="67">
        <v>2</v>
      </c>
      <c r="F10" s="27"/>
      <c r="G10" s="30" t="s">
        <v>45</v>
      </c>
      <c r="J10" s="20">
        <f t="shared" si="0"/>
        <v>0</v>
      </c>
      <c r="K10" s="45">
        <f t="shared" si="1"/>
        <v>2</v>
      </c>
      <c r="L10" s="20">
        <f t="shared" si="2"/>
        <v>0</v>
      </c>
      <c r="M10" s="20">
        <f t="shared" si="3"/>
        <v>36</v>
      </c>
    </row>
    <row r="11" spans="1:13" ht="14.25">
      <c r="A11" s="83"/>
      <c r="B11" s="47" t="s">
        <v>173</v>
      </c>
      <c r="C11" s="66" t="s">
        <v>111</v>
      </c>
      <c r="D11" s="67">
        <v>36</v>
      </c>
      <c r="E11" s="67">
        <v>2</v>
      </c>
      <c r="F11" s="27"/>
      <c r="G11" s="30" t="s">
        <v>45</v>
      </c>
      <c r="J11" s="20">
        <f t="shared" si="0"/>
        <v>0</v>
      </c>
      <c r="K11" s="45">
        <f t="shared" si="1"/>
        <v>2</v>
      </c>
      <c r="L11" s="20">
        <f t="shared" si="2"/>
        <v>0</v>
      </c>
      <c r="M11" s="20">
        <f t="shared" si="3"/>
        <v>36</v>
      </c>
    </row>
    <row r="12" spans="1:13" ht="14.25">
      <c r="A12" s="83"/>
      <c r="B12" s="47" t="s">
        <v>174</v>
      </c>
      <c r="C12" s="66" t="s">
        <v>112</v>
      </c>
      <c r="D12" s="67">
        <v>54</v>
      </c>
      <c r="E12" s="67">
        <v>3</v>
      </c>
      <c r="F12" s="30" t="s">
        <v>45</v>
      </c>
      <c r="G12" s="30"/>
      <c r="J12" s="20">
        <f t="shared" si="0"/>
        <v>0</v>
      </c>
      <c r="K12" s="45">
        <f t="shared" si="1"/>
        <v>3</v>
      </c>
      <c r="L12" s="20">
        <f t="shared" si="2"/>
        <v>0</v>
      </c>
      <c r="M12" s="20">
        <f t="shared" si="3"/>
        <v>54</v>
      </c>
    </row>
    <row r="13" spans="1:13" ht="14.25">
      <c r="A13" s="83"/>
      <c r="B13" s="47" t="s">
        <v>175</v>
      </c>
      <c r="C13" s="66" t="s">
        <v>113</v>
      </c>
      <c r="D13" s="67">
        <v>108</v>
      </c>
      <c r="E13" s="67">
        <v>6</v>
      </c>
      <c r="F13" s="30" t="s">
        <v>45</v>
      </c>
      <c r="G13" s="33"/>
      <c r="J13" s="20">
        <f t="shared" si="0"/>
        <v>0</v>
      </c>
      <c r="K13" s="45">
        <f t="shared" si="1"/>
        <v>6</v>
      </c>
      <c r="L13" s="20">
        <f t="shared" si="2"/>
        <v>0</v>
      </c>
      <c r="M13" s="20">
        <f t="shared" si="3"/>
        <v>108</v>
      </c>
    </row>
    <row r="14" spans="1:13" ht="14.25">
      <c r="A14" s="83"/>
      <c r="B14" s="47" t="s">
        <v>176</v>
      </c>
      <c r="C14" s="66" t="s">
        <v>114</v>
      </c>
      <c r="D14" s="67">
        <v>36</v>
      </c>
      <c r="E14" s="67">
        <v>2</v>
      </c>
      <c r="F14" s="30" t="s">
        <v>45</v>
      </c>
      <c r="G14" s="33"/>
      <c r="J14" s="20">
        <f t="shared" si="0"/>
        <v>0</v>
      </c>
      <c r="K14" s="45">
        <f t="shared" si="1"/>
        <v>2</v>
      </c>
      <c r="L14" s="20">
        <f t="shared" si="2"/>
        <v>0</v>
      </c>
      <c r="M14" s="20">
        <f t="shared" si="3"/>
        <v>36</v>
      </c>
    </row>
    <row r="15" spans="1:13" ht="14.25" customHeight="1">
      <c r="A15" s="83"/>
      <c r="B15" s="47" t="s">
        <v>177</v>
      </c>
      <c r="C15" s="66" t="s">
        <v>115</v>
      </c>
      <c r="D15" s="67">
        <v>36</v>
      </c>
      <c r="E15" s="67">
        <v>2</v>
      </c>
      <c r="F15" s="30" t="s">
        <v>45</v>
      </c>
      <c r="G15" s="33"/>
      <c r="J15" s="20">
        <f t="shared" si="0"/>
        <v>0</v>
      </c>
      <c r="K15" s="45">
        <f t="shared" si="1"/>
        <v>2</v>
      </c>
      <c r="L15" s="20">
        <f t="shared" si="2"/>
        <v>0</v>
      </c>
      <c r="M15" s="20">
        <f t="shared" si="3"/>
        <v>36</v>
      </c>
    </row>
    <row r="16" spans="1:13" ht="15">
      <c r="A16" s="83"/>
      <c r="B16" s="47" t="s">
        <v>178</v>
      </c>
      <c r="C16" s="68" t="s">
        <v>116</v>
      </c>
      <c r="D16" s="69">
        <v>72</v>
      </c>
      <c r="E16" s="69">
        <v>4</v>
      </c>
      <c r="F16" s="30" t="s">
        <v>45</v>
      </c>
      <c r="G16" s="33"/>
      <c r="J16" s="20">
        <f t="shared" si="0"/>
        <v>0</v>
      </c>
      <c r="K16" s="45">
        <f t="shared" si="1"/>
        <v>4</v>
      </c>
      <c r="L16" s="20">
        <f t="shared" si="2"/>
        <v>0</v>
      </c>
      <c r="M16" s="20">
        <f t="shared" si="3"/>
        <v>72</v>
      </c>
    </row>
    <row r="17" spans="1:13" ht="14.25">
      <c r="A17" s="83"/>
      <c r="B17" s="47" t="s">
        <v>190</v>
      </c>
      <c r="C17" s="68" t="s">
        <v>117</v>
      </c>
      <c r="D17" s="69">
        <v>54</v>
      </c>
      <c r="E17" s="69">
        <v>3</v>
      </c>
      <c r="F17" s="30"/>
      <c r="G17" s="30" t="s">
        <v>45</v>
      </c>
      <c r="J17" s="20">
        <f t="shared" si="0"/>
        <v>0</v>
      </c>
      <c r="K17" s="45">
        <f t="shared" si="1"/>
        <v>3</v>
      </c>
      <c r="L17" s="20">
        <f t="shared" si="2"/>
        <v>0</v>
      </c>
      <c r="M17" s="20">
        <f t="shared" si="3"/>
        <v>54</v>
      </c>
    </row>
    <row r="18" spans="1:11" ht="14.25">
      <c r="A18" s="84"/>
      <c r="B18" s="47" t="s">
        <v>179</v>
      </c>
      <c r="C18" s="70" t="s">
        <v>118</v>
      </c>
      <c r="D18" s="69">
        <v>36</v>
      </c>
      <c r="E18" s="69">
        <v>2</v>
      </c>
      <c r="F18" s="30" t="s">
        <v>45</v>
      </c>
      <c r="G18" s="33"/>
      <c r="K18" s="45"/>
    </row>
    <row r="19" spans="1:11" ht="14.25">
      <c r="A19" s="82" t="s">
        <v>130</v>
      </c>
      <c r="B19" s="47" t="s">
        <v>168</v>
      </c>
      <c r="C19" s="66" t="s">
        <v>119</v>
      </c>
      <c r="D19" s="67">
        <v>36</v>
      </c>
      <c r="E19" s="67">
        <v>2</v>
      </c>
      <c r="F19" s="30" t="s">
        <v>45</v>
      </c>
      <c r="G19" s="33"/>
      <c r="K19" s="45"/>
    </row>
    <row r="20" spans="1:11" ht="14.25">
      <c r="A20" s="85"/>
      <c r="B20" s="47" t="s">
        <v>180</v>
      </c>
      <c r="C20" s="66" t="s">
        <v>120</v>
      </c>
      <c r="D20" s="67">
        <v>36</v>
      </c>
      <c r="E20" s="67">
        <v>2</v>
      </c>
      <c r="F20" s="30" t="s">
        <v>45</v>
      </c>
      <c r="G20" s="33"/>
      <c r="K20" s="45"/>
    </row>
    <row r="21" spans="1:11" ht="14.25">
      <c r="A21" s="85"/>
      <c r="B21" s="47" t="s">
        <v>181</v>
      </c>
      <c r="C21" s="66" t="s">
        <v>121</v>
      </c>
      <c r="D21" s="67">
        <v>36</v>
      </c>
      <c r="E21" s="67">
        <v>2</v>
      </c>
      <c r="F21" s="30" t="s">
        <v>45</v>
      </c>
      <c r="G21" s="33"/>
      <c r="K21" s="45"/>
    </row>
    <row r="22" spans="1:11" ht="14.25">
      <c r="A22" s="85"/>
      <c r="B22" s="47" t="s">
        <v>171</v>
      </c>
      <c r="C22" s="66" t="s">
        <v>108</v>
      </c>
      <c r="D22" s="67">
        <v>54</v>
      </c>
      <c r="E22" s="67">
        <v>3</v>
      </c>
      <c r="F22" s="30" t="s">
        <v>45</v>
      </c>
      <c r="G22" s="33"/>
      <c r="K22" s="45"/>
    </row>
    <row r="23" spans="1:11" ht="14.25">
      <c r="A23" s="85"/>
      <c r="B23" s="47" t="s">
        <v>172</v>
      </c>
      <c r="C23" s="66" t="s">
        <v>109</v>
      </c>
      <c r="D23" s="67">
        <v>54</v>
      </c>
      <c r="E23" s="67">
        <v>3</v>
      </c>
      <c r="F23" s="30" t="s">
        <v>45</v>
      </c>
      <c r="G23" s="33"/>
      <c r="K23" s="45"/>
    </row>
    <row r="24" spans="1:11" ht="14.25">
      <c r="A24" s="85"/>
      <c r="B24" s="47" t="s">
        <v>189</v>
      </c>
      <c r="C24" s="66" t="s">
        <v>110</v>
      </c>
      <c r="D24" s="67">
        <v>36</v>
      </c>
      <c r="E24" s="67">
        <v>2</v>
      </c>
      <c r="F24" s="27"/>
      <c r="G24" s="30" t="s">
        <v>45</v>
      </c>
      <c r="K24" s="45"/>
    </row>
    <row r="25" spans="1:11" ht="14.25">
      <c r="A25" s="85"/>
      <c r="B25" s="47" t="s">
        <v>182</v>
      </c>
      <c r="C25" s="70" t="s">
        <v>122</v>
      </c>
      <c r="D25" s="69">
        <v>36</v>
      </c>
      <c r="E25" s="69">
        <v>2</v>
      </c>
      <c r="F25" s="30" t="s">
        <v>45</v>
      </c>
      <c r="G25" s="33"/>
      <c r="K25" s="45"/>
    </row>
    <row r="26" spans="1:11" ht="14.25">
      <c r="A26" s="85"/>
      <c r="B26" s="47" t="s">
        <v>183</v>
      </c>
      <c r="C26" s="70" t="s">
        <v>123</v>
      </c>
      <c r="D26" s="71">
        <v>36</v>
      </c>
      <c r="E26" s="67">
        <v>2</v>
      </c>
      <c r="F26" s="30" t="s">
        <v>45</v>
      </c>
      <c r="G26" s="33"/>
      <c r="K26" s="45"/>
    </row>
    <row r="27" spans="1:11" ht="14.25">
      <c r="A27" s="85"/>
      <c r="B27" s="47" t="s">
        <v>184</v>
      </c>
      <c r="C27" s="70" t="s">
        <v>124</v>
      </c>
      <c r="D27" s="71">
        <v>36</v>
      </c>
      <c r="E27" s="71">
        <v>2</v>
      </c>
      <c r="F27" s="30" t="s">
        <v>45</v>
      </c>
      <c r="G27" s="33"/>
      <c r="K27" s="45"/>
    </row>
    <row r="28" spans="1:11" ht="14.25">
      <c r="A28" s="85"/>
      <c r="B28" s="47" t="s">
        <v>185</v>
      </c>
      <c r="C28" s="70" t="s">
        <v>125</v>
      </c>
      <c r="D28" s="71">
        <v>36</v>
      </c>
      <c r="E28" s="71">
        <v>2</v>
      </c>
      <c r="F28" s="30" t="s">
        <v>45</v>
      </c>
      <c r="G28" s="33"/>
      <c r="K28" s="45"/>
    </row>
    <row r="29" spans="1:11" ht="14.25">
      <c r="A29" s="85"/>
      <c r="B29" s="47" t="s">
        <v>186</v>
      </c>
      <c r="C29" s="70" t="s">
        <v>126</v>
      </c>
      <c r="D29" s="71">
        <v>54</v>
      </c>
      <c r="E29" s="71">
        <v>3</v>
      </c>
      <c r="F29" s="30" t="s">
        <v>45</v>
      </c>
      <c r="G29" s="33"/>
      <c r="K29" s="45"/>
    </row>
    <row r="30" spans="1:11" ht="14.25">
      <c r="A30" s="85"/>
      <c r="B30" s="47" t="s">
        <v>187</v>
      </c>
      <c r="C30" s="66" t="s">
        <v>127</v>
      </c>
      <c r="D30" s="71">
        <v>144</v>
      </c>
      <c r="E30" s="71">
        <v>6</v>
      </c>
      <c r="F30" s="30" t="s">
        <v>45</v>
      </c>
      <c r="G30" s="33"/>
      <c r="K30" s="45"/>
    </row>
    <row r="31" spans="1:11" ht="14.25">
      <c r="A31" s="85"/>
      <c r="B31" s="47" t="s">
        <v>188</v>
      </c>
      <c r="C31" s="66" t="s">
        <v>128</v>
      </c>
      <c r="D31" s="71">
        <v>36</v>
      </c>
      <c r="E31" s="71">
        <v>2</v>
      </c>
      <c r="F31" s="30" t="s">
        <v>45</v>
      </c>
      <c r="G31" s="33"/>
      <c r="K31" s="45"/>
    </row>
    <row r="32" spans="1:11" ht="14.25">
      <c r="A32" s="110"/>
      <c r="B32" s="47" t="s">
        <v>191</v>
      </c>
      <c r="C32" s="72" t="s">
        <v>117</v>
      </c>
      <c r="D32" s="57">
        <v>54</v>
      </c>
      <c r="E32" s="57">
        <v>3</v>
      </c>
      <c r="F32" s="27"/>
      <c r="G32" s="30" t="s">
        <v>45</v>
      </c>
      <c r="K32" s="45"/>
    </row>
    <row r="33" spans="1:11" ht="14.25">
      <c r="A33" s="58"/>
      <c r="B33" s="47"/>
      <c r="C33" s="27"/>
      <c r="D33" s="27"/>
      <c r="E33" s="27"/>
      <c r="F33" s="27"/>
      <c r="G33" s="33"/>
      <c r="K33" s="45"/>
    </row>
    <row r="34" spans="1:11" ht="15" thickBot="1">
      <c r="A34" s="59"/>
      <c r="B34" s="48"/>
      <c r="C34" s="35"/>
      <c r="D34" s="35"/>
      <c r="E34" s="35"/>
      <c r="F34" s="35"/>
      <c r="G34" s="36"/>
      <c r="K34" s="45"/>
    </row>
  </sheetData>
  <mergeCells count="10">
    <mergeCell ref="A1:G1"/>
    <mergeCell ref="A3:A4"/>
    <mergeCell ref="B3:B4"/>
    <mergeCell ref="C3:C4"/>
    <mergeCell ref="A5:A18"/>
    <mergeCell ref="A19:A32"/>
    <mergeCell ref="J2:M2"/>
    <mergeCell ref="D3:D4"/>
    <mergeCell ref="E3:E4"/>
    <mergeCell ref="F3:G3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4">
      <selection activeCell="A1" sqref="A1:E1"/>
    </sheetView>
  </sheetViews>
  <sheetFormatPr defaultColWidth="9.00390625" defaultRowHeight="14.25"/>
  <cols>
    <col min="1" max="1" width="3.75390625" style="0" customWidth="1"/>
    <col min="2" max="2" width="10.00390625" style="49" customWidth="1"/>
    <col min="3" max="3" width="21.875" style="0" customWidth="1"/>
  </cols>
  <sheetData>
    <row r="1" spans="1:5" ht="37.5" customHeight="1">
      <c r="A1" s="115" t="s">
        <v>67</v>
      </c>
      <c r="B1" s="115"/>
      <c r="C1" s="115"/>
      <c r="D1" s="115"/>
      <c r="E1" s="115"/>
    </row>
    <row r="2" ht="15" thickBot="1"/>
    <row r="3" spans="1:5" ht="30" customHeight="1">
      <c r="A3" s="13" t="s">
        <v>27</v>
      </c>
      <c r="B3" s="78" t="s">
        <v>66</v>
      </c>
      <c r="C3" s="14" t="s">
        <v>30</v>
      </c>
      <c r="D3" s="14" t="s">
        <v>28</v>
      </c>
      <c r="E3" s="15" t="s">
        <v>29</v>
      </c>
    </row>
    <row r="4" spans="1:5" ht="14.25">
      <c r="A4" s="116" t="s">
        <v>149</v>
      </c>
      <c r="B4" s="50" t="s">
        <v>193</v>
      </c>
      <c r="C4" s="73" t="s">
        <v>131</v>
      </c>
      <c r="D4" s="67">
        <v>36</v>
      </c>
      <c r="E4" s="74">
        <v>2</v>
      </c>
    </row>
    <row r="5" spans="1:5" ht="14.25">
      <c r="A5" s="116"/>
      <c r="B5" s="50" t="s">
        <v>195</v>
      </c>
      <c r="C5" s="73" t="s">
        <v>132</v>
      </c>
      <c r="D5" s="67">
        <v>36</v>
      </c>
      <c r="E5" s="74">
        <v>2</v>
      </c>
    </row>
    <row r="6" spans="1:5" ht="14.25">
      <c r="A6" s="116"/>
      <c r="B6" s="50" t="s">
        <v>197</v>
      </c>
      <c r="C6" s="73" t="s">
        <v>133</v>
      </c>
      <c r="D6" s="67">
        <v>36</v>
      </c>
      <c r="E6" s="74">
        <v>2</v>
      </c>
    </row>
    <row r="7" spans="1:5" ht="14.25">
      <c r="A7" s="116"/>
      <c r="B7" s="50" t="s">
        <v>198</v>
      </c>
      <c r="C7" s="70" t="s">
        <v>134</v>
      </c>
      <c r="D7" s="67">
        <v>36</v>
      </c>
      <c r="E7" s="74">
        <v>2</v>
      </c>
    </row>
    <row r="8" spans="1:5" ht="14.25">
      <c r="A8" s="116"/>
      <c r="B8" s="50" t="s">
        <v>199</v>
      </c>
      <c r="C8" s="70" t="s">
        <v>135</v>
      </c>
      <c r="D8" s="69">
        <v>36</v>
      </c>
      <c r="E8" s="75">
        <v>2</v>
      </c>
    </row>
    <row r="9" spans="1:5" ht="14.25">
      <c r="A9" s="116"/>
      <c r="B9" s="50" t="s">
        <v>200</v>
      </c>
      <c r="C9" s="70" t="s">
        <v>136</v>
      </c>
      <c r="D9" s="69">
        <v>36</v>
      </c>
      <c r="E9" s="75">
        <v>2</v>
      </c>
    </row>
    <row r="10" spans="1:5" ht="14.25">
      <c r="A10" s="116"/>
      <c r="B10" s="50" t="s">
        <v>201</v>
      </c>
      <c r="C10" s="70" t="s">
        <v>137</v>
      </c>
      <c r="D10" s="69">
        <v>36</v>
      </c>
      <c r="E10" s="75">
        <v>2</v>
      </c>
    </row>
    <row r="11" spans="1:5" ht="14.25">
      <c r="A11" s="116"/>
      <c r="B11" s="50" t="s">
        <v>213</v>
      </c>
      <c r="C11" s="70" t="s">
        <v>138</v>
      </c>
      <c r="D11" s="69">
        <v>36</v>
      </c>
      <c r="E11" s="75">
        <v>2</v>
      </c>
    </row>
    <row r="12" spans="1:5" ht="14.25">
      <c r="A12" s="116"/>
      <c r="B12" s="50" t="s">
        <v>202</v>
      </c>
      <c r="C12" s="70" t="s">
        <v>139</v>
      </c>
      <c r="D12" s="69">
        <v>36</v>
      </c>
      <c r="E12" s="75">
        <v>2</v>
      </c>
    </row>
    <row r="13" spans="1:5" ht="14.25">
      <c r="A13" s="116"/>
      <c r="B13" s="50" t="s">
        <v>214</v>
      </c>
      <c r="C13" s="70" t="s">
        <v>140</v>
      </c>
      <c r="D13" s="69">
        <v>36</v>
      </c>
      <c r="E13" s="75">
        <v>2</v>
      </c>
    </row>
    <row r="14" spans="1:5" ht="14.25">
      <c r="A14" s="116"/>
      <c r="B14" s="50" t="s">
        <v>215</v>
      </c>
      <c r="C14" s="76" t="s">
        <v>141</v>
      </c>
      <c r="D14" s="69">
        <v>36</v>
      </c>
      <c r="E14" s="75">
        <v>2</v>
      </c>
    </row>
    <row r="15" spans="1:5" ht="14.25">
      <c r="A15" s="116"/>
      <c r="B15" s="50" t="s">
        <v>203</v>
      </c>
      <c r="C15" s="70" t="s">
        <v>142</v>
      </c>
      <c r="D15" s="69">
        <v>36</v>
      </c>
      <c r="E15" s="75">
        <v>2</v>
      </c>
    </row>
    <row r="16" spans="1:5" ht="15">
      <c r="A16" s="116"/>
      <c r="B16" s="50" t="s">
        <v>204</v>
      </c>
      <c r="C16" s="70" t="s">
        <v>143</v>
      </c>
      <c r="D16" s="79">
        <v>36</v>
      </c>
      <c r="E16" s="77">
        <v>2</v>
      </c>
    </row>
    <row r="17" spans="1:5" ht="15">
      <c r="A17" s="116"/>
      <c r="B17" s="50" t="s">
        <v>205</v>
      </c>
      <c r="C17" s="70" t="s">
        <v>144</v>
      </c>
      <c r="D17" s="79">
        <v>36</v>
      </c>
      <c r="E17" s="77">
        <v>2</v>
      </c>
    </row>
    <row r="18" spans="1:5" ht="14.25">
      <c r="A18" s="116" t="s">
        <v>130</v>
      </c>
      <c r="B18" s="50" t="s">
        <v>192</v>
      </c>
      <c r="C18" s="70" t="s">
        <v>131</v>
      </c>
      <c r="D18" s="69">
        <v>36</v>
      </c>
      <c r="E18" s="75">
        <v>2</v>
      </c>
    </row>
    <row r="19" spans="1:5" ht="14.25">
      <c r="A19" s="116"/>
      <c r="B19" s="50" t="s">
        <v>194</v>
      </c>
      <c r="C19" s="73" t="s">
        <v>132</v>
      </c>
      <c r="D19" s="69">
        <v>36</v>
      </c>
      <c r="E19" s="75">
        <v>2</v>
      </c>
    </row>
    <row r="20" spans="1:5" ht="14.25" customHeight="1">
      <c r="A20" s="116"/>
      <c r="B20" s="50" t="s">
        <v>196</v>
      </c>
      <c r="C20" s="73" t="s">
        <v>133</v>
      </c>
      <c r="D20" s="69">
        <v>36</v>
      </c>
      <c r="E20" s="75">
        <v>2</v>
      </c>
    </row>
    <row r="21" spans="1:5" ht="14.25">
      <c r="A21" s="116"/>
      <c r="B21" s="50" t="s">
        <v>206</v>
      </c>
      <c r="C21" s="70" t="s">
        <v>145</v>
      </c>
      <c r="D21" s="69">
        <v>36</v>
      </c>
      <c r="E21" s="75">
        <v>2</v>
      </c>
    </row>
    <row r="22" spans="1:5" ht="14.25">
      <c r="A22" s="116"/>
      <c r="B22" s="50" t="s">
        <v>207</v>
      </c>
      <c r="C22" s="70" t="s">
        <v>146</v>
      </c>
      <c r="D22" s="69">
        <v>36</v>
      </c>
      <c r="E22" s="75">
        <v>2</v>
      </c>
    </row>
    <row r="23" spans="1:5" ht="14.25">
      <c r="A23" s="116"/>
      <c r="B23" s="50" t="s">
        <v>208</v>
      </c>
      <c r="C23" s="70" t="s">
        <v>147</v>
      </c>
      <c r="D23" s="69">
        <v>36</v>
      </c>
      <c r="E23" s="75">
        <v>2</v>
      </c>
    </row>
    <row r="24" spans="1:5" ht="14.25">
      <c r="A24" s="116"/>
      <c r="B24" s="50" t="s">
        <v>215</v>
      </c>
      <c r="C24" s="70" t="s">
        <v>141</v>
      </c>
      <c r="D24" s="69">
        <v>36</v>
      </c>
      <c r="E24" s="75">
        <v>2</v>
      </c>
    </row>
    <row r="25" spans="1:5" ht="14.25">
      <c r="A25" s="116"/>
      <c r="B25" s="50" t="s">
        <v>209</v>
      </c>
      <c r="C25" s="70" t="s">
        <v>135</v>
      </c>
      <c r="D25" s="69">
        <v>36</v>
      </c>
      <c r="E25" s="75">
        <v>2</v>
      </c>
    </row>
    <row r="26" spans="1:5" ht="14.25">
      <c r="A26" s="116"/>
      <c r="B26" s="50" t="s">
        <v>210</v>
      </c>
      <c r="C26" s="70" t="s">
        <v>148</v>
      </c>
      <c r="D26" s="69">
        <v>36</v>
      </c>
      <c r="E26" s="75">
        <v>2</v>
      </c>
    </row>
    <row r="27" spans="1:5" ht="14.25">
      <c r="A27" s="116"/>
      <c r="B27" s="50" t="s">
        <v>211</v>
      </c>
      <c r="C27" s="70" t="s">
        <v>134</v>
      </c>
      <c r="D27" s="69">
        <v>36</v>
      </c>
      <c r="E27" s="75">
        <v>2</v>
      </c>
    </row>
    <row r="28" spans="1:5" ht="14.25">
      <c r="A28" s="116"/>
      <c r="B28" s="50" t="s">
        <v>212</v>
      </c>
      <c r="C28" s="70" t="s">
        <v>137</v>
      </c>
      <c r="D28" s="69">
        <v>36</v>
      </c>
      <c r="E28" s="75">
        <v>2</v>
      </c>
    </row>
    <row r="29" spans="1:5" ht="14.25">
      <c r="A29" s="116"/>
      <c r="B29" s="50" t="s">
        <v>214</v>
      </c>
      <c r="C29" s="70" t="s">
        <v>140</v>
      </c>
      <c r="D29" s="69">
        <v>36</v>
      </c>
      <c r="E29" s="75">
        <v>2</v>
      </c>
    </row>
    <row r="30" spans="1:5" ht="14.25">
      <c r="A30" s="116"/>
      <c r="B30" s="50" t="s">
        <v>202</v>
      </c>
      <c r="C30" s="70" t="s">
        <v>139</v>
      </c>
      <c r="D30" s="69">
        <v>36</v>
      </c>
      <c r="E30" s="75">
        <v>2</v>
      </c>
    </row>
    <row r="31" spans="1:5" ht="14.25">
      <c r="A31" s="116"/>
      <c r="B31" s="50" t="s">
        <v>213</v>
      </c>
      <c r="C31" s="70" t="s">
        <v>138</v>
      </c>
      <c r="D31" s="69">
        <v>36</v>
      </c>
      <c r="E31" s="75">
        <v>2</v>
      </c>
    </row>
    <row r="32" spans="1:5" ht="14.25">
      <c r="A32" s="9"/>
      <c r="B32" s="50"/>
      <c r="C32" s="1"/>
      <c r="D32" s="1"/>
      <c r="E32" s="3"/>
    </row>
    <row r="33" spans="1:5" ht="14.25">
      <c r="A33" s="9"/>
      <c r="B33" s="50"/>
      <c r="C33" s="1"/>
      <c r="D33" s="1"/>
      <c r="E33" s="3"/>
    </row>
    <row r="34" spans="1:5" ht="15" thickBot="1">
      <c r="A34" s="12"/>
      <c r="B34" s="51"/>
      <c r="C34" s="4"/>
      <c r="D34" s="4"/>
      <c r="E34" s="5"/>
    </row>
  </sheetData>
  <mergeCells count="3">
    <mergeCell ref="A1:E1"/>
    <mergeCell ref="A4:A17"/>
    <mergeCell ref="A18:A3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11" sqref="G11"/>
    </sheetView>
  </sheetViews>
  <sheetFormatPr defaultColWidth="9.00390625" defaultRowHeight="14.25"/>
  <cols>
    <col min="1" max="1" width="12.25390625" style="125" customWidth="1"/>
    <col min="2" max="2" width="13.875" style="118" bestFit="1" customWidth="1"/>
    <col min="3" max="3" width="16.50390625" style="118" customWidth="1"/>
    <col min="4" max="4" width="7.50390625" style="118" bestFit="1" customWidth="1"/>
    <col min="5" max="5" width="9.50390625" style="118" bestFit="1" customWidth="1"/>
    <col min="6" max="16384" width="9.00390625" style="118" customWidth="1"/>
  </cols>
  <sheetData>
    <row r="1" spans="1:5" ht="33" customHeight="1">
      <c r="A1" s="117" t="s">
        <v>221</v>
      </c>
      <c r="B1" s="117"/>
      <c r="C1" s="117"/>
      <c r="D1" s="117"/>
      <c r="E1" s="117"/>
    </row>
    <row r="2" spans="1:5" ht="19.5" customHeight="1">
      <c r="A2" s="119" t="s">
        <v>222</v>
      </c>
      <c r="B2" s="120" t="s">
        <v>223</v>
      </c>
      <c r="C2" s="120" t="s">
        <v>224</v>
      </c>
      <c r="D2" s="120" t="s">
        <v>28</v>
      </c>
      <c r="E2" s="120" t="s">
        <v>225</v>
      </c>
    </row>
    <row r="3" spans="1:5" ht="19.5" customHeight="1">
      <c r="A3" s="121" t="s">
        <v>219</v>
      </c>
      <c r="B3" s="122" t="s">
        <v>226</v>
      </c>
      <c r="C3" s="123" t="s">
        <v>227</v>
      </c>
      <c r="D3" s="123">
        <v>108</v>
      </c>
      <c r="E3" s="123">
        <v>18</v>
      </c>
    </row>
    <row r="4" spans="1:5" ht="19.5" customHeight="1">
      <c r="A4" s="124" t="s">
        <v>220</v>
      </c>
      <c r="B4" s="122" t="s">
        <v>228</v>
      </c>
      <c r="C4" s="123" t="s">
        <v>229</v>
      </c>
      <c r="D4" s="123">
        <v>72</v>
      </c>
      <c r="E4" s="123">
        <v>18</v>
      </c>
    </row>
    <row r="5" spans="1:5" ht="19.5" customHeight="1">
      <c r="A5" s="124" t="s">
        <v>230</v>
      </c>
      <c r="B5" s="122" t="s">
        <v>231</v>
      </c>
      <c r="C5" s="123" t="s">
        <v>229</v>
      </c>
      <c r="D5" s="123">
        <v>36</v>
      </c>
      <c r="E5" s="123">
        <v>15</v>
      </c>
    </row>
    <row r="6" spans="1:5" ht="19.5" customHeight="1">
      <c r="A6" s="119" t="s">
        <v>151</v>
      </c>
      <c r="B6" s="123" t="s">
        <v>85</v>
      </c>
      <c r="C6" s="123" t="s">
        <v>227</v>
      </c>
      <c r="D6" s="123">
        <v>90</v>
      </c>
      <c r="E6" s="123">
        <v>18</v>
      </c>
    </row>
    <row r="7" spans="1:5" ht="19.5" customHeight="1">
      <c r="A7" s="119"/>
      <c r="B7" s="123"/>
      <c r="C7" s="123"/>
      <c r="D7" s="123"/>
      <c r="E7" s="123"/>
    </row>
    <row r="8" spans="1:5" ht="19.5" customHeight="1">
      <c r="A8" s="119"/>
      <c r="B8" s="123"/>
      <c r="C8" s="123"/>
      <c r="D8" s="123"/>
      <c r="E8" s="123"/>
    </row>
    <row r="9" spans="1:5" ht="19.5" customHeight="1">
      <c r="A9" s="119"/>
      <c r="B9" s="123"/>
      <c r="C9" s="123"/>
      <c r="D9" s="123"/>
      <c r="E9" s="123"/>
    </row>
    <row r="10" spans="1:5" ht="19.5" customHeight="1">
      <c r="A10" s="119"/>
      <c r="B10" s="123"/>
      <c r="C10" s="123"/>
      <c r="D10" s="123"/>
      <c r="E10" s="123"/>
    </row>
    <row r="11" spans="1:5" ht="19.5" customHeight="1">
      <c r="A11" s="119"/>
      <c r="B11" s="123"/>
      <c r="C11" s="123"/>
      <c r="D11" s="123"/>
      <c r="E11" s="123"/>
    </row>
    <row r="12" spans="1:5" ht="19.5" customHeight="1">
      <c r="A12" s="119"/>
      <c r="B12" s="123"/>
      <c r="C12" s="123"/>
      <c r="D12" s="123"/>
      <c r="E12" s="123"/>
    </row>
    <row r="13" spans="1:5" ht="19.5" customHeight="1">
      <c r="A13" s="119"/>
      <c r="B13" s="123"/>
      <c r="C13" s="123"/>
      <c r="D13" s="123"/>
      <c r="E13" s="123"/>
    </row>
    <row r="14" spans="1:5" ht="19.5" customHeight="1">
      <c r="A14" s="119"/>
      <c r="B14" s="123"/>
      <c r="C14" s="123"/>
      <c r="D14" s="123"/>
      <c r="E14" s="123"/>
    </row>
    <row r="15" spans="1:5" ht="19.5" customHeight="1">
      <c r="A15" s="119"/>
      <c r="B15" s="123"/>
      <c r="C15" s="123"/>
      <c r="D15" s="123"/>
      <c r="E15" s="123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mergeCells count="1">
    <mergeCell ref="A1:E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 Teacher's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生环学工组</cp:lastModifiedBy>
  <cp:lastPrinted>2005-03-23T09:03:58Z</cp:lastPrinted>
  <dcterms:created xsi:type="dcterms:W3CDTF">1999-04-23T00:28:02Z</dcterms:created>
  <dcterms:modified xsi:type="dcterms:W3CDTF">2005-11-11T08:08:19Z</dcterms:modified>
  <cp:category/>
  <cp:version/>
  <cp:contentType/>
  <cp:contentStatus/>
</cp:coreProperties>
</file>